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6\сайт\"/>
    </mc:Choice>
  </mc:AlternateContent>
  <bookViews>
    <workbookView xWindow="0" yWindow="0" windowWidth="28800" windowHeight="1170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'2)'!$A$1:$E$34</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3" i="9" l="1"/>
  <c r="G3" i="2"/>
  <c r="D3" i="3"/>
  <c r="H26" i="1"/>
  <c r="F2" i="1"/>
  <c r="D3" i="9" l="1"/>
  <c r="C23" i="9" l="1"/>
  <c r="C19" i="9"/>
  <c r="C15" i="9"/>
  <c r="C11" i="9"/>
  <c r="C7" i="9"/>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F16" i="1"/>
  <c r="F15" i="1"/>
  <c r="F14" i="1"/>
  <c r="F13" i="1"/>
  <c r="F12" i="1"/>
  <c r="E11" i="1"/>
  <c r="D11" i="1"/>
  <c r="C11" i="1"/>
  <c r="B11" i="1"/>
  <c r="F11" i="1" s="1"/>
  <c r="F10" i="1"/>
  <c r="F9" i="1"/>
  <c r="E8" i="1"/>
  <c r="D8" i="1"/>
  <c r="B8" i="1"/>
  <c r="F8" i="1" s="1"/>
  <c r="E7" i="1"/>
  <c r="D7" i="1"/>
  <c r="B7" i="1"/>
  <c r="F7" i="1" s="1"/>
  <c r="F3" i="2" l="1"/>
  <c r="C3" i="3"/>
  <c r="B38" i="1"/>
  <c r="G30" i="1"/>
  <c r="G38" i="1" s="1"/>
  <c r="I42" i="1"/>
  <c r="K42" i="1" s="1"/>
  <c r="I30" i="1"/>
  <c r="I38" i="1" s="1"/>
  <c r="J30" i="1"/>
  <c r="J38" i="1" s="1"/>
  <c r="C10" i="10" l="1"/>
  <c r="F2" i="11" l="1"/>
  <c r="B3" i="10"/>
  <c r="C3" i="10" l="1"/>
  <c r="A10" i="10" s="1"/>
  <c r="G2" i="11"/>
  <c r="F10" i="10" l="1"/>
</calcChain>
</file>

<file path=xl/sharedStrings.xml><?xml version="1.0" encoding="utf-8"?>
<sst xmlns="http://schemas.openxmlformats.org/spreadsheetml/2006/main" count="198" uniqueCount="153">
  <si>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</si>
  <si>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</si>
  <si>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</si>
  <si>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</si>
  <si>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</si>
  <si>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</si>
  <si>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</si>
  <si>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</si>
  <si>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</si>
  <si>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</si>
  <si>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</si>
  <si>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</si>
  <si>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</si>
  <si>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</si>
  <si>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</si>
  <si>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</si>
  <si>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</si>
  <si>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</si>
  <si>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</si>
  <si>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</si>
  <si>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</si>
  <si>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</si>
  <si>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</si>
  <si>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</si>
  <si>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</si>
  <si>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</si>
  <si>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</si>
  <si>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</si>
  <si>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</si>
  <si>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</si>
  <si>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</si>
  <si>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</si>
  <si>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</si>
  <si>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</si>
  <si>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</si>
  <si>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</si>
  <si>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</si>
  <si>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</si>
  <si>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</si>
  <si>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</si>
  <si>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</si>
  <si>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</si>
  <si>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</si>
  <si>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</si>
  <si>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</si>
  <si>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</si>
  <si>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</si>
  <si>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</si>
  <si>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</si>
  <si>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</si>
  <si>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</si>
  <si>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</si>
  <si>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</si>
  <si>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</si>
  <si>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</si>
  <si>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</si>
  <si>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</si>
  <si>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</si>
  <si>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</si>
  <si>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</si>
  <si>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</si>
  <si>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</si>
  <si>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</si>
  <si>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</si>
  <si>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</si>
  <si>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</si>
  <si>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</si>
  <si>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</si>
  <si>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</si>
  <si>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</si>
  <si>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</si>
  <si>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</si>
  <si>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</si>
  <si>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</si>
  <si>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</si>
  <si>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</si>
  <si>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</si>
  <si>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</si>
  <si>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</si>
  <si>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</si>
  <si>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</si>
  <si>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</si>
  <si>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</si>
  <si>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</si>
  <si>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</si>
  <si>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</si>
  <si>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</si>
  <si>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</si>
  <si>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</si>
  <si>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</si>
  <si>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</si>
  <si>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</si>
  <si>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</si>
  <si>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</si>
  <si>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</si>
  <si>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</si>
  <si>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</si>
  <si>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</si>
  <si>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</si>
  <si>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</si>
  <si>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</si>
  <si>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</si>
  <si>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</si>
  <si>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</si>
  <si>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</si>
  <si>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</si>
  <si>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</si>
  <si>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</si>
  <si>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</si>
  <si>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</si>
  <si>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</si>
  <si>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</si>
  <si>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</si>
  <si>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</si>
  <si>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</si>
  <si>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</si>
  <si>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</si>
  <si>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</si>
  <si>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</si>
  <si>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</si>
  <si>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</si>
  <si>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</si>
  <si>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</si>
  <si>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</si>
  <si>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</si>
  <si>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</si>
  <si>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</si>
  <si>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</si>
  <si>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</si>
  <si>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</si>
  <si>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</si>
  <si>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</si>
  <si>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</si>
  <si>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</si>
  <si>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</si>
  <si>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</si>
  <si>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</si>
  <si>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ПАО "Омскшина"</t>
  </si>
  <si>
    <t>Итого ПАО "Омскшина"</t>
  </si>
  <si>
    <t>2023 г.</t>
  </si>
  <si>
    <t>май</t>
  </si>
  <si>
    <t>http://omsktyre.cordiant.beget.tech/partner/uslugi-po-elektroenergii/</t>
  </si>
  <si>
    <t>ТР I и II секций 0,4 кВ в РУ-0,4 кВ ТП-17</t>
  </si>
  <si>
    <t>ТР I и II секций 0,4 кВ в РУ-0,4 кВ ТП-28</t>
  </si>
  <si>
    <t>ТР II секции 110 кВ в ОРУ-110 кВ ГПП-15</t>
  </si>
  <si>
    <t>ТР I секции 110 кВ в ОРУ-110 кВ ГПП-15</t>
  </si>
  <si>
    <t>СР ВМ яч.8 "Вв.1 на ТП-56" в ЗРУ-10 кВ ГПП-21</t>
  </si>
  <si>
    <t>ТР ВМ яч.6 и яч.7 "ШСВМ" в РУ-10 кВ ЦРП-2</t>
  </si>
  <si>
    <t>ТР тран-ров Т-1 и Т-2 в РУ-0,4 кВ ТП-17</t>
  </si>
  <si>
    <t>ТР тран-ров Т-1 и Т-2 в РУ-0,4 кВ ТП-28</t>
  </si>
  <si>
    <t>ТР тран-ра Т-2 в ОРУ-110 кВ ГПП-15</t>
  </si>
  <si>
    <t>ТР тран-ра Т-1 в ОРУ-110 кВ ГПП-15</t>
  </si>
  <si>
    <t>ТР по замене тран-ра Т-1 в РУ-0,4 кВ ТП-56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</si>
</sst>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3">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omsktyre.cordiant.beget.tech/partner/uslugi-po-elektroenergii/" TargetMode="External"/><Relationship Id="rId1" Type="http://schemas.openxmlformats.org/officeDocument/2006/relationships/hyperlink" Target="http://omsktyre.cordiant.beget.tech/partner/uslugi-po-elektroenergii/"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9" zoomScaleSheetLayoutView="100" workbookViewId="0">
      <selection activeCell="A27" sqref="A27"/>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9" t="s">
        <v>96</v>
      </c>
      <c r="B1" s="109"/>
      <c r="C1" s="109"/>
      <c r="D1" s="109"/>
    </row>
    <row r="2" spans="1:4" ht="15.75" customHeight="1" x14ac:dyDescent="0.25">
      <c r="A2" s="19"/>
    </row>
    <row r="3" spans="1:4" s="21" customFormat="1" x14ac:dyDescent="0.25">
      <c r="A3" s="20" t="s">
        <v>121</v>
      </c>
      <c r="B3" s="67" t="s">
        <v>140</v>
      </c>
      <c r="C3" s="21" t="s">
        <v>139</v>
      </c>
    </row>
    <row r="4" spans="1:4" s="23" customFormat="1" ht="15.75" customHeight="1" x14ac:dyDescent="0.25">
      <c r="A4" s="22"/>
    </row>
    <row r="5" spans="1:4" s="21" customFormat="1" ht="15.75" customHeight="1" x14ac:dyDescent="0.25">
      <c r="A5" s="21" t="s">
        <v>95</v>
      </c>
    </row>
    <row r="6" spans="1:4" s="21" customFormat="1" ht="15.75" customHeight="1" x14ac:dyDescent="0.25">
      <c r="A6" s="21" t="s">
        <v>128</v>
      </c>
    </row>
    <row r="7" spans="1:4" s="21" customFormat="1" ht="9.9499999999999993" customHeight="1" x14ac:dyDescent="0.25"/>
    <row r="8" spans="1:4" s="21" customFormat="1" ht="9.9499999999999993" customHeight="1" x14ac:dyDescent="0.25"/>
    <row r="9" spans="1:4" s="25" customFormat="1" ht="52.5" customHeight="1" x14ac:dyDescent="0.2">
      <c r="A9" s="108" t="s">
        <v>132</v>
      </c>
      <c r="B9" s="108"/>
      <c r="C9" s="108"/>
      <c r="D9" s="108"/>
    </row>
    <row r="10" spans="1:4" s="25" customFormat="1" ht="9.9499999999999993" customHeight="1" x14ac:dyDescent="0.2">
      <c r="A10" s="24"/>
      <c r="B10" s="24"/>
      <c r="C10" s="24"/>
      <c r="D10" s="24"/>
    </row>
    <row r="11" spans="1:4" s="25" customFormat="1" ht="34.5" customHeight="1" x14ac:dyDescent="0.2">
      <c r="A11" s="108" t="s">
        <v>133</v>
      </c>
      <c r="B11" s="108"/>
      <c r="C11" s="108"/>
      <c r="D11" s="108"/>
    </row>
    <row r="12" spans="1:4" s="25" customFormat="1" ht="9.9499999999999993" customHeight="1" x14ac:dyDescent="0.2">
      <c r="A12" s="24"/>
      <c r="B12" s="24"/>
      <c r="C12" s="24"/>
      <c r="D12" s="24"/>
    </row>
    <row r="13" spans="1:4" s="25" customFormat="1" ht="36.75" customHeight="1" x14ac:dyDescent="0.2">
      <c r="A13" s="108" t="s">
        <v>134</v>
      </c>
      <c r="B13" s="108"/>
      <c r="C13" s="108"/>
      <c r="D13" s="108"/>
    </row>
    <row r="14" spans="1:4" s="25" customFormat="1" ht="36.75" customHeight="1" x14ac:dyDescent="0.2">
      <c r="A14" s="108" t="s">
        <v>131</v>
      </c>
      <c r="B14" s="108"/>
      <c r="C14" s="108"/>
      <c r="D14" s="95"/>
    </row>
    <row r="15" spans="1:4" s="25" customFormat="1" ht="9.9499999999999993" customHeight="1" x14ac:dyDescent="0.2">
      <c r="A15" s="24"/>
      <c r="B15" s="24"/>
      <c r="C15" s="24"/>
      <c r="D15" s="24"/>
    </row>
    <row r="16" spans="1:4" s="25" customFormat="1" ht="111" customHeight="1" x14ac:dyDescent="0.2">
      <c r="A16" s="108" t="s">
        <v>129</v>
      </c>
      <c r="B16" s="108"/>
      <c r="C16" s="108"/>
      <c r="D16" s="108"/>
    </row>
    <row r="17" spans="1:4" s="25" customFormat="1" ht="35.25" customHeight="1" x14ac:dyDescent="0.2">
      <c r="A17" s="108" t="s">
        <v>136</v>
      </c>
      <c r="B17" s="108"/>
      <c r="C17" s="108"/>
      <c r="D17" s="108"/>
    </row>
    <row r="18" spans="1:4" s="25" customFormat="1" ht="9.75" customHeight="1" x14ac:dyDescent="0.2">
      <c r="A18" s="71"/>
      <c r="B18" s="71"/>
      <c r="C18" s="71"/>
      <c r="D18" s="71"/>
    </row>
    <row r="19" spans="1:4" s="25" customFormat="1" ht="32.25" customHeight="1" x14ac:dyDescent="0.2">
      <c r="A19" s="108" t="s">
        <v>135</v>
      </c>
      <c r="B19" s="108"/>
      <c r="C19" s="108"/>
      <c r="D19" s="108"/>
    </row>
    <row r="20" spans="1:4" s="25" customFormat="1" ht="9" customHeight="1" x14ac:dyDescent="0.2"/>
    <row r="21" spans="1:4" s="25" customFormat="1" ht="65.25" customHeight="1" x14ac:dyDescent="0.2">
      <c r="A21" s="108" t="s">
        <v>130</v>
      </c>
      <c r="B21" s="108"/>
      <c r="C21" s="108"/>
      <c r="D21" s="108"/>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19" zoomScaleSheetLayoutView="100" workbookViewId="0">
      <selection activeCell="P15" sqref="P15"/>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7" t="s">
        <v>100</v>
      </c>
      <c r="K1" s="117"/>
    </row>
    <row r="2" spans="1:11" ht="15" customHeight="1" x14ac:dyDescent="0.2">
      <c r="A2" s="118" t="s">
        <v>57</v>
      </c>
      <c r="B2" s="118"/>
      <c r="C2" s="118"/>
      <c r="D2" s="118"/>
      <c r="E2" s="104" t="str">
        <f>+'Информация для раскрытия'!B3</f>
        <v>май</v>
      </c>
      <c r="F2" s="27" t="str">
        <f>'Информация для раскрытия'!C3</f>
        <v>2023 г.</v>
      </c>
    </row>
    <row r="3" spans="1:11" ht="15" customHeight="1" x14ac:dyDescent="0.2">
      <c r="A3" s="122" t="s">
        <v>122</v>
      </c>
      <c r="B3" s="122"/>
      <c r="C3" s="122"/>
      <c r="D3" s="122"/>
      <c r="E3" s="122"/>
      <c r="F3" s="122"/>
    </row>
    <row r="4" spans="1:11" ht="15" x14ac:dyDescent="0.2">
      <c r="A4" s="9"/>
      <c r="B4" s="9"/>
      <c r="C4" s="9"/>
      <c r="D4" s="9"/>
      <c r="E4" s="9"/>
      <c r="F4" s="10"/>
    </row>
    <row r="5" spans="1:11" ht="15" x14ac:dyDescent="0.2">
      <c r="A5" s="132" t="s">
        <v>92</v>
      </c>
      <c r="B5" s="126" t="s">
        <v>91</v>
      </c>
      <c r="C5" s="126"/>
      <c r="D5" s="126"/>
      <c r="E5" s="126"/>
      <c r="F5" s="126"/>
    </row>
    <row r="6" spans="1:11" ht="15" x14ac:dyDescent="0.25">
      <c r="A6" s="133"/>
      <c r="B6" s="34" t="str">
        <f>+E2</f>
        <v>май</v>
      </c>
      <c r="C6" s="34" t="s">
        <v>115</v>
      </c>
      <c r="D6" s="34" t="s">
        <v>118</v>
      </c>
      <c r="E6" s="34" t="s">
        <v>119</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3"/>
      <c r="C17" s="124"/>
      <c r="D17" s="124"/>
      <c r="E17" s="124"/>
      <c r="F17" s="125"/>
    </row>
    <row r="18" spans="1:11" ht="15" x14ac:dyDescent="0.2">
      <c r="A18" s="1"/>
      <c r="B18" s="119"/>
      <c r="C18" s="120"/>
      <c r="D18" s="120"/>
      <c r="E18" s="120"/>
      <c r="F18" s="121"/>
    </row>
    <row r="19" spans="1:11" ht="15" x14ac:dyDescent="0.2">
      <c r="A19" s="1"/>
      <c r="B19" s="119"/>
      <c r="C19" s="120"/>
      <c r="D19" s="120"/>
      <c r="E19" s="120"/>
      <c r="F19" s="121"/>
    </row>
    <row r="20" spans="1:11" ht="15" x14ac:dyDescent="0.2">
      <c r="A20" s="1" t="s">
        <v>59</v>
      </c>
      <c r="B20" s="119"/>
      <c r="C20" s="120"/>
      <c r="D20" s="120"/>
      <c r="E20" s="120"/>
      <c r="F20" s="121"/>
    </row>
    <row r="21" spans="1:11" ht="15" x14ac:dyDescent="0.2">
      <c r="A21" s="1"/>
      <c r="B21" s="128"/>
      <c r="C21" s="129"/>
      <c r="D21" s="129"/>
      <c r="E21" s="129"/>
      <c r="F21" s="130"/>
    </row>
    <row r="22" spans="1:11" ht="15" x14ac:dyDescent="0.2">
      <c r="A22" s="1"/>
      <c r="B22" s="128"/>
      <c r="C22" s="129"/>
      <c r="D22" s="129"/>
      <c r="E22" s="129"/>
      <c r="F22" s="130"/>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31" t="s">
        <v>123</v>
      </c>
      <c r="B26" s="131"/>
      <c r="C26" s="131"/>
      <c r="D26" s="131"/>
      <c r="E26" s="131"/>
      <c r="F26" s="131"/>
      <c r="G26" s="68" t="str">
        <f>+'Информация для раскрытия'!B3</f>
        <v>май</v>
      </c>
      <c r="H26" s="30" t="str">
        <f>F2</f>
        <v>2023 г.</v>
      </c>
      <c r="J26" s="31"/>
      <c r="K26" s="31"/>
    </row>
    <row r="27" spans="1:11" s="4" customFormat="1" ht="15" x14ac:dyDescent="0.25"/>
    <row r="28" spans="1:11" s="4" customFormat="1" ht="15" x14ac:dyDescent="0.25">
      <c r="A28" s="127" t="s">
        <v>0</v>
      </c>
      <c r="B28" s="127"/>
      <c r="C28" s="127"/>
      <c r="D28" s="127"/>
      <c r="E28" s="127"/>
      <c r="F28" s="127"/>
      <c r="G28" s="127"/>
      <c r="H28" s="127"/>
      <c r="I28" s="127"/>
      <c r="J28" s="127"/>
      <c r="K28" s="127"/>
    </row>
    <row r="29" spans="1:11" s="4" customFormat="1" ht="15" x14ac:dyDescent="0.25">
      <c r="A29" s="110" t="s">
        <v>137</v>
      </c>
      <c r="B29" s="112" t="s">
        <v>1</v>
      </c>
      <c r="C29" s="113"/>
      <c r="D29" s="113"/>
      <c r="E29" s="113"/>
      <c r="F29" s="114"/>
      <c r="G29" s="112" t="s">
        <v>99</v>
      </c>
      <c r="H29" s="113"/>
      <c r="I29" s="113"/>
      <c r="J29" s="113"/>
      <c r="K29" s="114"/>
    </row>
    <row r="30" spans="1:11" s="4" customFormat="1" ht="18" customHeight="1" x14ac:dyDescent="0.25">
      <c r="A30" s="111"/>
      <c r="B30" s="34" t="str">
        <f>+B6</f>
        <v>май</v>
      </c>
      <c r="C30" s="34" t="str">
        <f t="shared" ref="C30:E30" si="4">+C6</f>
        <v>II квартал</v>
      </c>
      <c r="D30" s="34" t="str">
        <f t="shared" si="4"/>
        <v>III квартал</v>
      </c>
      <c r="E30" s="34" t="str">
        <f t="shared" si="4"/>
        <v>IV квартал</v>
      </c>
      <c r="F30" s="34" t="s">
        <v>2</v>
      </c>
      <c r="G30" s="34" t="str">
        <f>+B30</f>
        <v>май</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138</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5" t="s">
        <v>83</v>
      </c>
      <c r="B36" s="115"/>
      <c r="C36" s="115"/>
      <c r="D36" s="115"/>
      <c r="E36" s="115"/>
      <c r="F36" s="115"/>
      <c r="G36" s="115"/>
      <c r="H36" s="115"/>
      <c r="I36" s="115"/>
      <c r="J36" s="115"/>
      <c r="K36" s="115"/>
    </row>
    <row r="37" spans="1:11" s="4" customFormat="1" ht="15" x14ac:dyDescent="0.25">
      <c r="A37" s="110" t="s">
        <v>137</v>
      </c>
      <c r="B37" s="116" t="s">
        <v>77</v>
      </c>
      <c r="C37" s="116"/>
      <c r="D37" s="116"/>
      <c r="E37" s="116"/>
      <c r="F37" s="116"/>
      <c r="G37" s="116" t="s">
        <v>78</v>
      </c>
      <c r="H37" s="116"/>
      <c r="I37" s="116"/>
      <c r="J37" s="116"/>
      <c r="K37" s="116"/>
    </row>
    <row r="38" spans="1:11" s="4" customFormat="1" ht="15" x14ac:dyDescent="0.25">
      <c r="A38" s="111"/>
      <c r="B38" s="34" t="str">
        <f>+B30</f>
        <v>май</v>
      </c>
      <c r="C38" s="34" t="str">
        <f t="shared" ref="C38:K41" si="6">+C30</f>
        <v>II квартал</v>
      </c>
      <c r="D38" s="34" t="str">
        <f t="shared" si="6"/>
        <v>III квартал</v>
      </c>
      <c r="E38" s="34" t="str">
        <f t="shared" si="6"/>
        <v>IV квартал</v>
      </c>
      <c r="F38" s="34" t="str">
        <f t="shared" si="6"/>
        <v>год</v>
      </c>
      <c r="G38" s="34" t="str">
        <f t="shared" si="6"/>
        <v>май</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138</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showGridLines="0" view="pageBreakPreview" topLeftCell="A13" zoomScaleSheetLayoutView="100" workbookViewId="0">
      <selection activeCell="J19" sqref="J19"/>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37" t="s">
        <v>100</v>
      </c>
      <c r="E1" s="137"/>
    </row>
    <row r="2" spans="1:7" s="11" customFormat="1" ht="20.100000000000001" customHeight="1" x14ac:dyDescent="0.25">
      <c r="A2" s="134" t="s">
        <v>33</v>
      </c>
      <c r="B2" s="134"/>
      <c r="C2" s="134"/>
      <c r="D2" s="134"/>
      <c r="E2" s="134"/>
      <c r="G2" s="105"/>
    </row>
    <row r="3" spans="1:7" s="11" customFormat="1" ht="20.100000000000001" customHeight="1" x14ac:dyDescent="0.2">
      <c r="A3" s="136" t="s">
        <v>124</v>
      </c>
      <c r="B3" s="136"/>
      <c r="C3" s="106" t="str">
        <f>'1)'!E2</f>
        <v>май</v>
      </c>
      <c r="D3" s="32" t="str">
        <f>'Информация для раскрытия'!C3</f>
        <v>2023 г.</v>
      </c>
      <c r="E3" s="107"/>
      <c r="F3" s="2"/>
    </row>
    <row r="4" spans="1:7" s="11" customFormat="1" x14ac:dyDescent="0.2">
      <c r="A4" s="135" t="s">
        <v>82</v>
      </c>
      <c r="B4" s="135"/>
      <c r="C4" s="135"/>
      <c r="D4" s="135"/>
      <c r="E4" s="135"/>
      <c r="F4" s="10"/>
    </row>
    <row r="5" spans="1:7" s="11" customFormat="1" x14ac:dyDescent="0.2">
      <c r="A5" s="15"/>
      <c r="B5" s="100"/>
      <c r="C5" s="100"/>
      <c r="D5" s="100"/>
      <c r="E5" s="107"/>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ht="15" customHeight="1" x14ac:dyDescent="0.25">
      <c r="A8" s="94" t="s">
        <v>142</v>
      </c>
      <c r="B8" s="17" t="s">
        <v>116</v>
      </c>
      <c r="C8" s="91">
        <v>45055</v>
      </c>
      <c r="D8" s="91">
        <v>45055</v>
      </c>
      <c r="E8" s="66">
        <v>16.399999999999999</v>
      </c>
    </row>
    <row r="9" spans="1:7" s="10" customFormat="1" ht="15" customHeight="1" x14ac:dyDescent="0.25">
      <c r="A9" s="94" t="s">
        <v>143</v>
      </c>
      <c r="B9" s="17" t="s">
        <v>116</v>
      </c>
      <c r="C9" s="91">
        <v>45060</v>
      </c>
      <c r="D9" s="91">
        <v>45060</v>
      </c>
      <c r="E9" s="66">
        <v>10</v>
      </c>
    </row>
    <row r="10" spans="1:7" s="10" customFormat="1" ht="15" customHeight="1" x14ac:dyDescent="0.25">
      <c r="A10" s="94" t="s">
        <v>144</v>
      </c>
      <c r="B10" s="17" t="s">
        <v>116</v>
      </c>
      <c r="C10" s="91">
        <v>45062</v>
      </c>
      <c r="D10" s="91">
        <v>45063</v>
      </c>
      <c r="E10" s="66">
        <v>40</v>
      </c>
    </row>
    <row r="11" spans="1:7" s="10" customFormat="1" x14ac:dyDescent="0.25">
      <c r="A11" s="94" t="s">
        <v>145</v>
      </c>
      <c r="B11" s="17" t="s">
        <v>116</v>
      </c>
      <c r="C11" s="91">
        <v>45064</v>
      </c>
      <c r="D11" s="91">
        <v>45065</v>
      </c>
      <c r="E11" s="66">
        <v>40</v>
      </c>
    </row>
    <row r="12" spans="1:7" s="10" customFormat="1" x14ac:dyDescent="0.25">
      <c r="A12" s="94"/>
      <c r="B12" s="17"/>
      <c r="C12" s="91"/>
      <c r="D12" s="91"/>
      <c r="E12" s="66"/>
    </row>
    <row r="13" spans="1:7" s="10" customFormat="1" ht="15" customHeight="1" x14ac:dyDescent="0.25">
      <c r="A13" s="89" t="s">
        <v>27</v>
      </c>
      <c r="B13" s="88"/>
      <c r="C13" s="88"/>
      <c r="D13" s="88"/>
      <c r="E13" s="66"/>
    </row>
    <row r="14" spans="1:7" s="10" customFormat="1" ht="15" customHeight="1" x14ac:dyDescent="0.25">
      <c r="A14" s="96" t="s">
        <v>146</v>
      </c>
      <c r="B14" s="17" t="s">
        <v>116</v>
      </c>
      <c r="C14" s="91">
        <v>45047</v>
      </c>
      <c r="D14" s="91">
        <v>45047</v>
      </c>
      <c r="E14" s="66">
        <v>16.399999999999999</v>
      </c>
    </row>
    <row r="15" spans="1:7" s="10" customFormat="1" ht="15" customHeight="1" x14ac:dyDescent="0.25">
      <c r="A15" s="96" t="s">
        <v>147</v>
      </c>
      <c r="B15" s="17" t="s">
        <v>116</v>
      </c>
      <c r="C15" s="91">
        <v>45070</v>
      </c>
      <c r="D15" s="91">
        <v>45070</v>
      </c>
      <c r="E15" s="66">
        <v>32.799999999999997</v>
      </c>
    </row>
    <row r="16" spans="1:7" s="10" customFormat="1" ht="15" customHeight="1" x14ac:dyDescent="0.25">
      <c r="A16" s="96"/>
      <c r="B16" s="17"/>
      <c r="C16" s="98"/>
      <c r="D16" s="98"/>
      <c r="E16" s="66"/>
    </row>
    <row r="17" spans="1:5" s="10" customFormat="1" ht="15" customHeight="1" x14ac:dyDescent="0.25">
      <c r="A17" s="96"/>
      <c r="B17" s="17"/>
      <c r="C17" s="98"/>
      <c r="D17" s="98"/>
      <c r="E17" s="66"/>
    </row>
    <row r="18" spans="1:5" s="10" customFormat="1" ht="15" customHeight="1" x14ac:dyDescent="0.25">
      <c r="A18" s="90" t="s">
        <v>28</v>
      </c>
      <c r="B18" s="88"/>
      <c r="C18" s="88"/>
      <c r="D18" s="88"/>
      <c r="E18" s="66"/>
    </row>
    <row r="19" spans="1:5" s="10" customFormat="1" ht="15" customHeight="1" x14ac:dyDescent="0.25">
      <c r="A19" s="87" t="s">
        <v>148</v>
      </c>
      <c r="B19" s="17" t="s">
        <v>116</v>
      </c>
      <c r="C19" s="91">
        <v>45055</v>
      </c>
      <c r="D19" s="91">
        <v>45055</v>
      </c>
      <c r="E19" s="66">
        <v>8.1999999999999993</v>
      </c>
    </row>
    <row r="20" spans="1:5" s="10" customFormat="1" ht="15" customHeight="1" x14ac:dyDescent="0.25">
      <c r="A20" s="87" t="s">
        <v>149</v>
      </c>
      <c r="B20" s="17" t="s">
        <v>116</v>
      </c>
      <c r="C20" s="91">
        <v>45060</v>
      </c>
      <c r="D20" s="91">
        <v>45060</v>
      </c>
      <c r="E20" s="66">
        <v>6.4</v>
      </c>
    </row>
    <row r="21" spans="1:5" s="10" customFormat="1" ht="15" customHeight="1" x14ac:dyDescent="0.25">
      <c r="A21" s="87" t="s">
        <v>150</v>
      </c>
      <c r="B21" s="17" t="s">
        <v>116</v>
      </c>
      <c r="C21" s="91">
        <v>45062</v>
      </c>
      <c r="D21" s="91">
        <v>45063</v>
      </c>
      <c r="E21" s="66">
        <v>25.6</v>
      </c>
    </row>
    <row r="22" spans="1:5" s="10" customFormat="1" ht="15" customHeight="1" x14ac:dyDescent="0.25">
      <c r="A22" s="87" t="s">
        <v>151</v>
      </c>
      <c r="B22" s="17" t="s">
        <v>116</v>
      </c>
      <c r="C22" s="91">
        <v>45064</v>
      </c>
      <c r="D22" s="91">
        <v>45065</v>
      </c>
      <c r="E22" s="66">
        <v>25.6</v>
      </c>
    </row>
    <row r="23" spans="1:5" s="10" customFormat="1" ht="15" customHeight="1" x14ac:dyDescent="0.25">
      <c r="A23" s="87" t="s">
        <v>152</v>
      </c>
      <c r="B23" s="17" t="s">
        <v>116</v>
      </c>
      <c r="C23" s="91">
        <v>45071</v>
      </c>
      <c r="D23" s="91">
        <v>45077</v>
      </c>
      <c r="E23" s="66">
        <v>151.80000000000001</v>
      </c>
    </row>
    <row r="24" spans="1:5" x14ac:dyDescent="0.25">
      <c r="A24" s="87"/>
      <c r="B24" s="17"/>
      <c r="C24" s="98"/>
      <c r="D24" s="98"/>
      <c r="E24"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E17" sqref="E17"/>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7" t="s">
        <v>100</v>
      </c>
      <c r="H1" s="117"/>
    </row>
    <row r="2" spans="1:8" ht="20.100000000000001" customHeight="1" x14ac:dyDescent="0.25">
      <c r="A2" s="138" t="s">
        <v>34</v>
      </c>
      <c r="B2" s="138"/>
      <c r="C2" s="138"/>
      <c r="D2" s="138"/>
      <c r="E2" s="138"/>
      <c r="F2" s="138"/>
      <c r="G2" s="138"/>
      <c r="H2" s="138"/>
    </row>
    <row r="3" spans="1:8" ht="20.100000000000001" customHeight="1" x14ac:dyDescent="0.25">
      <c r="A3" s="148" t="s">
        <v>125</v>
      </c>
      <c r="B3" s="148"/>
      <c r="C3" s="148"/>
      <c r="D3" s="148"/>
      <c r="E3" s="148"/>
      <c r="F3" s="69" t="str">
        <f>'1)'!E2</f>
        <v>май</v>
      </c>
      <c r="G3" s="37" t="str">
        <f>'Информация для раскрытия'!C3</f>
        <v>2023 г.</v>
      </c>
      <c r="H3" s="101"/>
    </row>
    <row r="4" spans="1:8" ht="12" customHeight="1" x14ac:dyDescent="0.25">
      <c r="A4" s="101"/>
      <c r="B4" s="101"/>
      <c r="C4" s="101"/>
      <c r="D4" s="101"/>
      <c r="E4" s="101"/>
      <c r="F4" s="101"/>
      <c r="G4" s="101"/>
      <c r="H4" s="101"/>
    </row>
    <row r="5" spans="1:8" x14ac:dyDescent="0.25">
      <c r="A5" s="139" t="s">
        <v>3</v>
      </c>
      <c r="B5" s="139"/>
      <c r="C5" s="139"/>
      <c r="D5" s="139"/>
      <c r="E5" s="139"/>
      <c r="F5" s="139"/>
      <c r="G5" s="139"/>
      <c r="H5" s="139"/>
    </row>
    <row r="6" spans="1:8" ht="90" customHeight="1" x14ac:dyDescent="0.25">
      <c r="A6" s="140" t="s">
        <v>4</v>
      </c>
      <c r="B6" s="140" t="s">
        <v>5</v>
      </c>
      <c r="C6" s="140" t="s">
        <v>6</v>
      </c>
      <c r="D6" s="142" t="s">
        <v>7</v>
      </c>
      <c r="E6" s="143"/>
      <c r="F6" s="144" t="s">
        <v>8</v>
      </c>
      <c r="G6" s="145"/>
      <c r="H6" s="146" t="s">
        <v>9</v>
      </c>
    </row>
    <row r="7" spans="1:8" ht="75.75" customHeight="1" x14ac:dyDescent="0.25">
      <c r="A7" s="141"/>
      <c r="B7" s="141"/>
      <c r="C7" s="141"/>
      <c r="D7" s="38" t="s">
        <v>10</v>
      </c>
      <c r="E7" s="38" t="s">
        <v>11</v>
      </c>
      <c r="F7" s="39" t="s">
        <v>12</v>
      </c>
      <c r="G7" s="39" t="s">
        <v>13</v>
      </c>
      <c r="H7" s="147"/>
    </row>
    <row r="8" spans="1:8" ht="20.100000000000001" customHeight="1" x14ac:dyDescent="0.25">
      <c r="A8" s="40">
        <v>1</v>
      </c>
      <c r="B8" s="40" t="s">
        <v>120</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6" zoomScaleSheetLayoutView="100" workbookViewId="0">
      <selection activeCell="G30" sqref="G30"/>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7" t="s">
        <v>100</v>
      </c>
      <c r="L1" s="117"/>
    </row>
    <row r="2" spans="1:12" ht="19.5" customHeight="1" x14ac:dyDescent="0.25">
      <c r="A2" s="154" t="s">
        <v>97</v>
      </c>
      <c r="B2" s="154"/>
      <c r="C2" s="154"/>
      <c r="D2" s="154"/>
      <c r="E2" s="154"/>
      <c r="F2" s="154"/>
      <c r="G2" s="154"/>
      <c r="H2" s="154"/>
      <c r="I2" s="154"/>
      <c r="J2" s="154"/>
      <c r="K2" s="154"/>
      <c r="L2" s="154"/>
    </row>
    <row r="3" spans="1:12" ht="15" customHeight="1" x14ac:dyDescent="0.25">
      <c r="A3" s="149"/>
      <c r="B3" s="149"/>
      <c r="C3" s="149"/>
      <c r="D3" s="149"/>
      <c r="E3" s="149"/>
      <c r="F3" s="149"/>
      <c r="G3" s="149"/>
      <c r="H3" s="149"/>
      <c r="I3" s="149"/>
      <c r="J3" s="149"/>
      <c r="K3" s="149"/>
      <c r="L3" s="149"/>
    </row>
    <row r="4" spans="1:12" ht="15" customHeight="1" x14ac:dyDescent="0.25">
      <c r="A4" s="155" t="s">
        <v>29</v>
      </c>
      <c r="B4" s="155"/>
      <c r="C4" s="155"/>
      <c r="D4" s="155"/>
      <c r="E4" s="155"/>
      <c r="F4" s="155"/>
      <c r="G4" s="155"/>
      <c r="H4" s="155"/>
      <c r="I4" s="155"/>
      <c r="J4" s="155"/>
      <c r="K4" s="155"/>
      <c r="L4" s="155"/>
    </row>
    <row r="5" spans="1:12" s="35" customFormat="1" ht="15" customHeight="1" x14ac:dyDescent="0.25">
      <c r="A5" s="156" t="s">
        <v>52</v>
      </c>
      <c r="B5" s="156"/>
      <c r="C5" s="156"/>
      <c r="D5" s="156"/>
      <c r="E5" s="156"/>
      <c r="F5" s="156"/>
      <c r="G5" s="156"/>
      <c r="H5" s="156"/>
      <c r="I5" s="156"/>
      <c r="J5" s="156"/>
      <c r="K5" s="156"/>
      <c r="L5" s="156"/>
    </row>
    <row r="6" spans="1:12" ht="96" customHeight="1" x14ac:dyDescent="0.25">
      <c r="A6" s="157" t="s">
        <v>53</v>
      </c>
      <c r="B6" s="157"/>
      <c r="C6" s="157"/>
      <c r="D6" s="157"/>
      <c r="E6" s="157"/>
      <c r="F6" s="157"/>
      <c r="G6" s="157"/>
      <c r="H6" s="157"/>
      <c r="I6" s="157"/>
      <c r="J6" s="157"/>
      <c r="K6" s="157"/>
      <c r="L6" s="157"/>
    </row>
    <row r="7" spans="1:12" ht="30" customHeight="1" x14ac:dyDescent="0.25">
      <c r="A7" s="157" t="s">
        <v>54</v>
      </c>
      <c r="B7" s="157"/>
      <c r="C7" s="157"/>
      <c r="D7" s="157"/>
      <c r="E7" s="157"/>
      <c r="F7" s="157"/>
      <c r="G7" s="157"/>
      <c r="H7" s="157"/>
      <c r="I7" s="157"/>
      <c r="J7" s="157"/>
      <c r="K7" s="157"/>
      <c r="L7" s="157"/>
    </row>
    <row r="8" spans="1:12" ht="30" customHeight="1" x14ac:dyDescent="0.25">
      <c r="A8" s="157" t="s">
        <v>60</v>
      </c>
      <c r="B8" s="157"/>
      <c r="C8" s="157"/>
      <c r="D8" s="157"/>
      <c r="E8" s="157"/>
      <c r="F8" s="157"/>
      <c r="G8" s="157"/>
      <c r="H8" s="157"/>
      <c r="I8" s="157"/>
      <c r="J8" s="157"/>
      <c r="K8" s="157"/>
      <c r="L8" s="157"/>
    </row>
    <row r="9" spans="1:12" ht="15" customHeight="1" x14ac:dyDescent="0.25">
      <c r="A9" s="103"/>
      <c r="B9" s="44"/>
      <c r="C9" s="44"/>
      <c r="D9" s="44"/>
      <c r="E9" s="44"/>
      <c r="F9" s="44"/>
      <c r="G9" s="44"/>
      <c r="H9" s="44"/>
      <c r="I9" s="44"/>
      <c r="J9" s="44"/>
      <c r="K9" s="44"/>
      <c r="L9" s="44"/>
    </row>
    <row r="10" spans="1:12" ht="15" customHeight="1" x14ac:dyDescent="0.25">
      <c r="A10" s="155" t="s">
        <v>30</v>
      </c>
      <c r="B10" s="155"/>
      <c r="C10" s="155"/>
      <c r="D10" s="155"/>
      <c r="E10" s="155"/>
      <c r="F10" s="155"/>
      <c r="G10" s="155"/>
      <c r="H10" s="155"/>
      <c r="I10" s="155"/>
      <c r="J10" s="155"/>
      <c r="K10" s="155"/>
      <c r="L10" s="155"/>
    </row>
    <row r="11" spans="1:12" ht="64.5" customHeight="1" x14ac:dyDescent="0.25">
      <c r="A11" s="150" t="s">
        <v>46</v>
      </c>
      <c r="B11" s="150"/>
      <c r="C11" s="150"/>
      <c r="D11" s="150"/>
      <c r="E11" s="150"/>
      <c r="F11" s="150"/>
      <c r="G11" s="150"/>
      <c r="H11" s="150"/>
      <c r="I11" s="150"/>
      <c r="J11" s="150"/>
      <c r="K11" s="150"/>
      <c r="L11" s="150"/>
    </row>
    <row r="12" spans="1:12" ht="45.75" customHeight="1" x14ac:dyDescent="0.25">
      <c r="A12" s="150" t="s">
        <v>31</v>
      </c>
      <c r="B12" s="150"/>
      <c r="C12" s="150"/>
      <c r="D12" s="150"/>
      <c r="E12" s="150"/>
      <c r="F12" s="150"/>
      <c r="G12" s="150"/>
      <c r="H12" s="150"/>
      <c r="I12" s="150"/>
      <c r="J12" s="150"/>
      <c r="K12" s="150"/>
      <c r="L12" s="150"/>
    </row>
    <row r="13" spans="1:12" ht="18" customHeight="1" x14ac:dyDescent="0.25">
      <c r="A13" s="153" t="s">
        <v>47</v>
      </c>
      <c r="B13" s="153"/>
      <c r="C13" s="153"/>
      <c r="D13" s="153"/>
      <c r="E13" s="153"/>
      <c r="F13" s="153"/>
      <c r="G13" s="153"/>
      <c r="H13" s="153"/>
      <c r="I13" s="153"/>
      <c r="J13" s="153"/>
      <c r="K13" s="153"/>
      <c r="L13" s="153"/>
    </row>
    <row r="14" spans="1:12" ht="48.75" customHeight="1" x14ac:dyDescent="0.25">
      <c r="A14" s="150" t="s">
        <v>48</v>
      </c>
      <c r="B14" s="150"/>
      <c r="C14" s="150"/>
      <c r="D14" s="150"/>
      <c r="E14" s="150"/>
      <c r="F14" s="150"/>
      <c r="G14" s="150"/>
      <c r="H14" s="150"/>
      <c r="I14" s="150"/>
      <c r="J14" s="150"/>
      <c r="K14" s="150"/>
      <c r="L14" s="150"/>
    </row>
    <row r="15" spans="1:12" ht="45" customHeight="1" x14ac:dyDescent="0.25">
      <c r="A15" s="150" t="s">
        <v>49</v>
      </c>
      <c r="B15" s="150"/>
      <c r="C15" s="150"/>
      <c r="D15" s="150"/>
      <c r="E15" s="150"/>
      <c r="F15" s="150"/>
      <c r="G15" s="150"/>
      <c r="H15" s="150"/>
      <c r="I15" s="150"/>
      <c r="J15" s="150"/>
      <c r="K15" s="150"/>
      <c r="L15" s="150"/>
    </row>
    <row r="16" spans="1:12" x14ac:dyDescent="0.25">
      <c r="A16" s="150" t="s">
        <v>50</v>
      </c>
      <c r="B16" s="150"/>
      <c r="C16" s="150"/>
      <c r="D16" s="150"/>
      <c r="E16" s="150"/>
      <c r="F16" s="150"/>
      <c r="G16" s="150"/>
      <c r="H16" s="150"/>
      <c r="I16" s="150"/>
      <c r="J16" s="150"/>
      <c r="K16" s="150"/>
      <c r="L16" s="150"/>
    </row>
    <row r="17" spans="1:13" ht="62.25" customHeight="1" x14ac:dyDescent="0.25">
      <c r="A17" s="151" t="s">
        <v>61</v>
      </c>
      <c r="B17" s="150"/>
      <c r="C17" s="150"/>
      <c r="D17" s="150"/>
      <c r="E17" s="150"/>
      <c r="F17" s="150"/>
      <c r="G17" s="150"/>
      <c r="H17" s="150"/>
      <c r="I17" s="150"/>
      <c r="J17" s="150"/>
      <c r="K17" s="150"/>
      <c r="L17" s="150"/>
    </row>
    <row r="18" spans="1:13" ht="33" customHeight="1" x14ac:dyDescent="0.25">
      <c r="A18" s="150" t="s">
        <v>51</v>
      </c>
      <c r="B18" s="150"/>
      <c r="C18" s="150"/>
      <c r="D18" s="150"/>
      <c r="E18" s="150"/>
      <c r="F18" s="150"/>
      <c r="G18" s="150"/>
      <c r="H18" s="150"/>
      <c r="I18" s="150"/>
      <c r="J18" s="150"/>
      <c r="K18" s="150"/>
      <c r="L18" s="150"/>
    </row>
    <row r="19" spans="1:13" ht="46.5" customHeight="1" x14ac:dyDescent="0.25">
      <c r="A19" s="150" t="s">
        <v>62</v>
      </c>
      <c r="B19" s="150"/>
      <c r="C19" s="150"/>
      <c r="D19" s="150"/>
      <c r="E19" s="150"/>
      <c r="F19" s="150"/>
      <c r="G19" s="150"/>
      <c r="H19" s="150"/>
      <c r="I19" s="150"/>
      <c r="J19" s="150"/>
      <c r="K19" s="150"/>
      <c r="L19" s="150"/>
    </row>
    <row r="20" spans="1:13" ht="15" customHeight="1" x14ac:dyDescent="0.25">
      <c r="A20" s="149"/>
      <c r="B20" s="149"/>
      <c r="C20" s="149"/>
      <c r="D20" s="149"/>
      <c r="E20" s="149"/>
      <c r="F20" s="149"/>
      <c r="G20" s="149"/>
      <c r="H20" s="149"/>
      <c r="I20" s="149"/>
      <c r="J20" s="149"/>
      <c r="K20" s="149"/>
      <c r="L20" s="149"/>
    </row>
    <row r="21" spans="1:13" ht="30" customHeight="1" x14ac:dyDescent="0.25">
      <c r="A21" s="152" t="s">
        <v>105</v>
      </c>
      <c r="B21" s="152"/>
      <c r="C21" s="152"/>
      <c r="D21" s="152"/>
      <c r="E21" s="152"/>
      <c r="F21" s="152"/>
      <c r="G21" s="152"/>
      <c r="H21" s="152"/>
      <c r="I21" s="152"/>
      <c r="J21" s="152"/>
      <c r="K21" s="152"/>
      <c r="L21" s="65" t="s">
        <v>141</v>
      </c>
      <c r="M21" s="65"/>
    </row>
    <row r="23" spans="1:13" ht="30" customHeight="1" x14ac:dyDescent="0.25">
      <c r="A23" s="152" t="s">
        <v>106</v>
      </c>
      <c r="B23" s="152"/>
      <c r="C23" s="152"/>
      <c r="D23" s="152"/>
      <c r="E23" s="152"/>
      <c r="F23" s="152"/>
      <c r="G23" s="152"/>
      <c r="H23" s="152"/>
      <c r="I23" s="152"/>
      <c r="J23" s="152"/>
      <c r="K23" s="152"/>
      <c r="L23" s="65" t="s">
        <v>141</v>
      </c>
      <c r="M23" s="6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topLeftCell="A10" zoomScaleSheetLayoutView="100" workbookViewId="0">
      <selection activeCell="C19" sqref="C19"/>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7" t="s">
        <v>100</v>
      </c>
      <c r="E1" s="117"/>
    </row>
    <row r="2" spans="1:8" ht="15" customHeight="1" x14ac:dyDescent="0.25">
      <c r="A2" s="138" t="s">
        <v>35</v>
      </c>
      <c r="B2" s="138"/>
      <c r="C2" s="138"/>
      <c r="D2" s="138"/>
      <c r="E2" s="138"/>
      <c r="F2" s="45"/>
      <c r="G2" s="45"/>
      <c r="H2" s="45"/>
    </row>
    <row r="3" spans="1:8" ht="15" customHeight="1" x14ac:dyDescent="0.25">
      <c r="A3" s="148" t="s">
        <v>126</v>
      </c>
      <c r="B3" s="148"/>
      <c r="C3" s="148"/>
      <c r="D3" s="69" t="str">
        <f>'Информация для раскрытия'!$B$3</f>
        <v>май</v>
      </c>
      <c r="E3" s="37" t="str">
        <f>'Информация для раскрытия'!C3</f>
        <v>2023 г.</v>
      </c>
      <c r="F3" s="45"/>
      <c r="G3" s="45"/>
      <c r="H3" s="45"/>
    </row>
    <row r="4" spans="1:8" ht="9.75" customHeight="1" x14ac:dyDescent="0.25">
      <c r="A4" s="102"/>
      <c r="B4" s="102"/>
      <c r="C4" s="102"/>
      <c r="D4" s="63"/>
      <c r="E4" s="37"/>
      <c r="F4" s="45"/>
      <c r="G4" s="45"/>
      <c r="H4" s="45"/>
    </row>
    <row r="5" spans="1:8" ht="16.5" customHeight="1" x14ac:dyDescent="0.25">
      <c r="A5" s="140" t="s">
        <v>4</v>
      </c>
      <c r="B5" s="140" t="s">
        <v>5</v>
      </c>
      <c r="C5" s="140" t="s">
        <v>25</v>
      </c>
      <c r="D5" s="161" t="s">
        <v>32</v>
      </c>
      <c r="E5" s="161"/>
    </row>
    <row r="6" spans="1:8" ht="18" customHeight="1" x14ac:dyDescent="0.25">
      <c r="A6" s="141"/>
      <c r="B6" s="141"/>
      <c r="C6" s="141"/>
      <c r="D6" s="161"/>
      <c r="E6" s="161"/>
    </row>
    <row r="7" spans="1:8" x14ac:dyDescent="0.25">
      <c r="A7" s="46">
        <v>1</v>
      </c>
      <c r="B7" s="47" t="s">
        <v>40</v>
      </c>
      <c r="C7" s="48">
        <f>+C8+C9+C10</f>
        <v>0</v>
      </c>
      <c r="D7" s="159"/>
      <c r="E7" s="159"/>
    </row>
    <row r="8" spans="1:8" x14ac:dyDescent="0.25">
      <c r="A8" s="49" t="s">
        <v>42</v>
      </c>
      <c r="B8" s="50" t="s">
        <v>66</v>
      </c>
      <c r="C8" s="51">
        <v>0</v>
      </c>
      <c r="D8" s="158"/>
      <c r="E8" s="158"/>
    </row>
    <row r="9" spans="1:8" ht="15" customHeight="1" x14ac:dyDescent="0.25">
      <c r="A9" s="49" t="s">
        <v>43</v>
      </c>
      <c r="B9" s="50" t="s">
        <v>45</v>
      </c>
      <c r="C9" s="51">
        <v>0</v>
      </c>
      <c r="D9" s="158"/>
      <c r="E9" s="158"/>
    </row>
    <row r="10" spans="1:8" ht="33" customHeight="1" x14ac:dyDescent="0.25">
      <c r="A10" s="49" t="s">
        <v>44</v>
      </c>
      <c r="B10" s="50" t="s">
        <v>41</v>
      </c>
      <c r="C10" s="51">
        <v>0</v>
      </c>
      <c r="D10" s="158"/>
      <c r="E10" s="158"/>
    </row>
    <row r="11" spans="1:8" x14ac:dyDescent="0.25">
      <c r="A11" s="46">
        <v>2</v>
      </c>
      <c r="B11" s="47" t="s">
        <v>84</v>
      </c>
      <c r="C11" s="48">
        <f>+C12+C13+C14</f>
        <v>0</v>
      </c>
      <c r="D11" s="159"/>
      <c r="E11" s="159"/>
    </row>
    <row r="12" spans="1:8" x14ac:dyDescent="0.25">
      <c r="A12" s="49" t="s">
        <v>63</v>
      </c>
      <c r="B12" s="50" t="s">
        <v>66</v>
      </c>
      <c r="C12" s="51">
        <v>0</v>
      </c>
      <c r="D12" s="158"/>
      <c r="E12" s="158"/>
    </row>
    <row r="13" spans="1:8" ht="15" customHeight="1" x14ac:dyDescent="0.25">
      <c r="A13" s="49" t="s">
        <v>64</v>
      </c>
      <c r="B13" s="50" t="s">
        <v>45</v>
      </c>
      <c r="C13" s="51">
        <v>0</v>
      </c>
      <c r="D13" s="158"/>
      <c r="E13" s="158"/>
    </row>
    <row r="14" spans="1:8" ht="30" customHeight="1" x14ac:dyDescent="0.25">
      <c r="A14" s="49" t="s">
        <v>65</v>
      </c>
      <c r="B14" s="50" t="s">
        <v>41</v>
      </c>
      <c r="C14" s="51">
        <v>0</v>
      </c>
      <c r="D14" s="158"/>
      <c r="E14" s="158"/>
    </row>
    <row r="15" spans="1:8" x14ac:dyDescent="0.25">
      <c r="A15" s="46">
        <v>3</v>
      </c>
      <c r="B15" s="47" t="s">
        <v>80</v>
      </c>
      <c r="C15" s="48">
        <f>+C16+C17+C18</f>
        <v>0</v>
      </c>
      <c r="D15" s="159"/>
      <c r="E15" s="159"/>
    </row>
    <row r="16" spans="1:8" ht="33" customHeight="1" x14ac:dyDescent="0.25">
      <c r="A16" s="49" t="s">
        <v>67</v>
      </c>
      <c r="B16" s="50" t="s">
        <v>66</v>
      </c>
      <c r="C16" s="51">
        <v>0</v>
      </c>
      <c r="D16" s="158"/>
      <c r="E16" s="158"/>
    </row>
    <row r="17" spans="1:5" ht="45.75" customHeight="1" x14ac:dyDescent="0.25">
      <c r="A17" s="49" t="s">
        <v>68</v>
      </c>
      <c r="B17" s="50" t="s">
        <v>45</v>
      </c>
      <c r="C17" s="51">
        <v>0</v>
      </c>
      <c r="D17" s="158"/>
      <c r="E17" s="158"/>
    </row>
    <row r="18" spans="1:5" ht="32.25" customHeight="1" x14ac:dyDescent="0.25">
      <c r="A18" s="49" t="s">
        <v>69</v>
      </c>
      <c r="B18" s="50" t="s">
        <v>41</v>
      </c>
      <c r="C18" s="51">
        <v>0</v>
      </c>
      <c r="D18" s="158"/>
      <c r="E18" s="158"/>
    </row>
    <row r="19" spans="1:5" s="35" customFormat="1" x14ac:dyDescent="0.25">
      <c r="A19" s="46">
        <v>4</v>
      </c>
      <c r="B19" s="47" t="s">
        <v>71</v>
      </c>
      <c r="C19" s="48">
        <f>+C20+C21+C22</f>
        <v>0</v>
      </c>
      <c r="D19" s="159"/>
      <c r="E19" s="159"/>
    </row>
    <row r="20" spans="1:5" ht="15" customHeight="1" x14ac:dyDescent="0.25">
      <c r="A20" s="49" t="s">
        <v>85</v>
      </c>
      <c r="B20" s="50" t="s">
        <v>66</v>
      </c>
      <c r="C20" s="51">
        <v>0</v>
      </c>
      <c r="D20" s="158"/>
      <c r="E20" s="158"/>
    </row>
    <row r="21" spans="1:5" ht="15" customHeight="1" x14ac:dyDescent="0.25">
      <c r="A21" s="49" t="s">
        <v>86</v>
      </c>
      <c r="B21" s="50" t="s">
        <v>45</v>
      </c>
      <c r="C21" s="51">
        <v>0</v>
      </c>
      <c r="D21" s="158"/>
      <c r="E21" s="158"/>
    </row>
    <row r="22" spans="1:5" ht="31.5" customHeight="1" x14ac:dyDescent="0.25">
      <c r="A22" s="49" t="s">
        <v>87</v>
      </c>
      <c r="B22" s="50" t="s">
        <v>41</v>
      </c>
      <c r="C22" s="51">
        <v>0</v>
      </c>
      <c r="D22" s="158"/>
      <c r="E22" s="158"/>
    </row>
    <row r="23" spans="1:5" s="35" customFormat="1" x14ac:dyDescent="0.25">
      <c r="A23" s="46">
        <v>5</v>
      </c>
      <c r="B23" s="47" t="s">
        <v>70</v>
      </c>
      <c r="C23" s="48">
        <f>+C24+C25+C26</f>
        <v>0</v>
      </c>
      <c r="D23" s="159"/>
      <c r="E23" s="159"/>
    </row>
    <row r="24" spans="1:5" ht="15" customHeight="1" x14ac:dyDescent="0.25">
      <c r="A24" s="49" t="s">
        <v>88</v>
      </c>
      <c r="B24" s="50" t="s">
        <v>66</v>
      </c>
      <c r="C24" s="51">
        <v>0</v>
      </c>
      <c r="D24" s="158"/>
      <c r="E24" s="158"/>
    </row>
    <row r="25" spans="1:5" ht="15" customHeight="1" x14ac:dyDescent="0.25">
      <c r="A25" s="49" t="s">
        <v>89</v>
      </c>
      <c r="B25" s="50" t="s">
        <v>45</v>
      </c>
      <c r="C25" s="51">
        <v>0</v>
      </c>
      <c r="D25" s="158"/>
      <c r="E25" s="158"/>
    </row>
    <row r="26" spans="1:5" ht="32.25" customHeight="1" x14ac:dyDescent="0.25">
      <c r="A26" s="49" t="s">
        <v>90</v>
      </c>
      <c r="B26" s="50" t="s">
        <v>41</v>
      </c>
      <c r="C26" s="51">
        <v>0</v>
      </c>
      <c r="D26" s="162"/>
      <c r="E26" s="163"/>
    </row>
    <row r="27" spans="1:5" s="52" customFormat="1" x14ac:dyDescent="0.2">
      <c r="A27" s="160" t="s">
        <v>101</v>
      </c>
      <c r="B27" s="160"/>
      <c r="C27" s="160"/>
      <c r="D27" s="160"/>
      <c r="E27" s="160"/>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30" zoomScaleSheetLayoutView="130" workbookViewId="0">
      <selection activeCell="D17" sqref="D17"/>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7" t="s">
        <v>100</v>
      </c>
      <c r="F1" s="117"/>
    </row>
    <row r="2" spans="1:10" s="12" customFormat="1" ht="20.100000000000001" customHeight="1" x14ac:dyDescent="0.25">
      <c r="A2" s="166" t="s">
        <v>38</v>
      </c>
      <c r="B2" s="166"/>
      <c r="C2" s="166"/>
      <c r="D2" s="166"/>
      <c r="E2" s="166"/>
      <c r="F2" s="166"/>
    </row>
    <row r="3" spans="1:10" s="12" customFormat="1" ht="20.100000000000001" customHeight="1" x14ac:dyDescent="0.25">
      <c r="A3" s="58" t="s">
        <v>39</v>
      </c>
      <c r="B3" s="70" t="str">
        <f>+'5)'!D3</f>
        <v>май</v>
      </c>
      <c r="C3" s="59" t="str">
        <f>+'5)'!$E$3</f>
        <v>2023 г.</v>
      </c>
      <c r="D3" s="60" t="s">
        <v>56</v>
      </c>
      <c r="E3" s="62"/>
      <c r="J3" s="62" t="s">
        <v>56</v>
      </c>
    </row>
    <row r="4" spans="1:10" ht="18" customHeight="1" x14ac:dyDescent="0.25"/>
    <row r="5" spans="1:10" ht="20.100000000000001" customHeight="1" x14ac:dyDescent="0.25">
      <c r="A5" s="53" t="s">
        <v>93</v>
      </c>
      <c r="B5" s="165" t="s">
        <v>58</v>
      </c>
      <c r="C5" s="165" t="s">
        <v>81</v>
      </c>
      <c r="D5" s="165" t="s">
        <v>55</v>
      </c>
      <c r="E5" s="164" t="s">
        <v>107</v>
      </c>
      <c r="F5" s="164" t="s">
        <v>108</v>
      </c>
    </row>
    <row r="6" spans="1:10" ht="20.100000000000001" customHeight="1" x14ac:dyDescent="0.25">
      <c r="A6" s="53" t="s">
        <v>36</v>
      </c>
      <c r="B6" s="165"/>
      <c r="C6" s="165"/>
      <c r="D6" s="165"/>
      <c r="E6" s="165"/>
      <c r="F6" s="165"/>
    </row>
    <row r="7" spans="1:10" ht="20.100000000000001" customHeight="1" x14ac:dyDescent="0.25">
      <c r="A7" s="53" t="s">
        <v>91</v>
      </c>
      <c r="B7" s="165"/>
      <c r="C7" s="165"/>
      <c r="D7" s="165"/>
      <c r="E7" s="165"/>
      <c r="F7" s="165"/>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май_2023 г.</v>
      </c>
      <c r="B10" s="76">
        <v>221762</v>
      </c>
      <c r="C10" s="86">
        <f>D10/B10</f>
        <v>2.6725000225466942</v>
      </c>
      <c r="D10" s="77">
        <v>592658.94999999995</v>
      </c>
      <c r="E10" s="77">
        <v>118531.79</v>
      </c>
      <c r="F10" s="77">
        <f>D10+E10</f>
        <v>711190.74</v>
      </c>
    </row>
    <row r="12" spans="1:10" ht="17.25" customHeight="1" x14ac:dyDescent="0.25">
      <c r="A12" s="167" t="s">
        <v>127</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2" sqref="F2"/>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6" t="s">
        <v>109</v>
      </c>
      <c r="B1" s="166"/>
      <c r="C1" s="166"/>
      <c r="D1" s="166"/>
      <c r="E1" s="166"/>
      <c r="F1" s="166"/>
      <c r="G1" s="166"/>
      <c r="H1" s="166"/>
      <c r="I1" s="166"/>
      <c r="J1" s="166"/>
      <c r="K1" s="168" t="s">
        <v>100</v>
      </c>
      <c r="L1" s="168"/>
    </row>
    <row r="2" spans="1:12" s="12" customFormat="1" ht="20.100000000000001" customHeight="1" x14ac:dyDescent="0.25">
      <c r="D2" s="60" t="s">
        <v>56</v>
      </c>
      <c r="E2" s="58" t="s">
        <v>39</v>
      </c>
      <c r="F2" s="70" t="str">
        <f>+'Информация для раскрытия'!$B$3</f>
        <v>май</v>
      </c>
      <c r="G2" s="59" t="str">
        <f>+'5)'!$E$3</f>
        <v>2023 г.</v>
      </c>
      <c r="J2" s="62"/>
    </row>
    <row r="4" spans="1:12" ht="27" customHeight="1" x14ac:dyDescent="0.2">
      <c r="A4" s="169" t="s">
        <v>110</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topLeftCell="A10" workbookViewId="0">
      <selection activeCell="L20" sqref="L20"/>
    </sheetView>
  </sheetViews>
  <sheetFormatPr defaultRowHeight="12.75" x14ac:dyDescent="0.2"/>
  <cols>
    <col min="1" max="16384" width="9.140625" style="72"/>
  </cols>
  <sheetData>
    <row r="1" spans="1:12" ht="87" customHeight="1" x14ac:dyDescent="0.2">
      <c r="A1" s="170" t="s">
        <v>111</v>
      </c>
      <c r="B1" s="170"/>
      <c r="C1" s="170"/>
      <c r="D1" s="170"/>
      <c r="E1" s="170"/>
      <c r="F1" s="170"/>
      <c r="G1" s="170"/>
      <c r="H1" s="170"/>
      <c r="I1" s="170"/>
      <c r="J1" s="170"/>
      <c r="K1" s="171" t="s">
        <v>100</v>
      </c>
      <c r="L1" s="171"/>
    </row>
    <row r="4" spans="1:12" ht="15.75" x14ac:dyDescent="0.25">
      <c r="A4" s="73" t="s">
        <v>113</v>
      </c>
      <c r="B4" s="74" t="s">
        <v>117</v>
      </c>
      <c r="D4" s="172"/>
      <c r="E4" s="172"/>
    </row>
    <row r="6" spans="1:12" x14ac:dyDescent="0.2">
      <c r="A6" s="73" t="s">
        <v>112</v>
      </c>
      <c r="B6" s="74" t="s">
        <v>114</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V2P1FCgg4j7NsyG0gcV0Acv/2k7PqMgHumjV/6N/njc=</DigestValue>
    </Reference>
    <Reference Type="http://www.w3.org/2000/09/xmldsig#Object" URI="#idOfficeObject">
      <DigestMethod Algorithm="urn:ietf:params:xml:ns:cpxmlsec:algorithms:gostr34112012-256"/>
      <DigestValue>hCdDZvRf50BufkZJWocm6seXzYnLzLCQiCno1NaS9I8=</DigestValue>
    </Reference>
    <Reference Type="http://uri.etsi.org/01903#SignedProperties" URI="#idSignedProperties">
      <Transforms>
        <Transform Algorithm="http://www.w3.org/TR/2001/REC-xml-c14n-20010315"/>
      </Transforms>
      <DigestMethod Algorithm="urn:ietf:params:xml:ns:cpxmlsec:algorithms:gostr34112012-256"/>
      <DigestValue>01PVCJSigDzOd16zbggYsffz+23gDUL+vs6slxhFCIM=</DigestValue>
    </Reference>
    <Reference Type="http://www.w3.org/2000/09/xmldsig#Object" URI="#idValidSigLnImg">
      <DigestMethod Algorithm="urn:ietf:params:xml:ns:cpxmlsec:algorithms:gostr34112012-256"/>
      <DigestValue>dbbumQjzivDD30+OVn1R276GAuOjfZnKa9eFTfzvh1A=</DigestValue>
    </Reference>
    <Reference Type="http://www.w3.org/2000/09/xmldsig#Object" URI="#idInvalidSigLnImg">
      <DigestMethod Algorithm="urn:ietf:params:xml:ns:cpxmlsec:algorithms:gostr34112012-256"/>
      <DigestValue>4B+ofKkSKGopUMuULm6C8QeAU6rtIGE8/a786CmvDro=</DigestValue>
    </Reference>
  </SignedInfo>
  <SignatureValue>JaAgg6exQLHD6LsbT1+hGZZ/LcpXW7vdybwFJqtXblbAwDQPYHh7C5BOu9k/jOez
h6/BgTT0KqBH2JzHJducXA==</SignatureValue>
  <KeyInfo>
    <X509Data>
      <X509Certificate>MIIJ4zCCCZCgAwIBAgIRA+7hNgA4r+K7Qg83FDW06Z8wCgYIKoUDBwEBAwIwggGJ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0J3QotCj0KAiMB4XDTIyMTAyNDAzMTQ1MFoXDTIzMTAyNDAyNTAyMlowggH8MRUw
EwYFKoUDZAQSCjU1MDYwMDc0MTkxMDAuBgkqhkiG9w0BCQIMITU1MDYwMDc0MTkt
NTUwNjAxMDAxLTAwNTgxNjQwNTI1OTEpMCcGCSqGSIb3DQEJARYac29nbnV0b3Zh
QGNvcmRpYW50LW9zaHoucnUxGjAYBggqhQMDgQMBARIMNTUwNjAzMjg1ODAyMRYw
FAYFKoUDZAMSCzA1ODE2NDA1MjU5MRgwFgYFKoUDZAESDTEwMjU1MDEyNDQ3Nzkx
LjAsBgNVBAwMJdCg0YPQutC+0LLQvtC00LjRgtC10LvRjCDQs9GA0YPQv9C/0Ysx
IDAeBgNVBAoMF9CQ0J4gItCe0JzQodCa0KjQmNCd0JAiMTAwLgYDVQQJDCfQo9Cb
INCfLtCSLtCR0KPQlNCV0KDQmtCY0J3QkCwg0JTQntCcIDIxETAPBgNVBAcMCNCe
0LzRgdC6MScwJQYDVQQIDB41NSDQntC80YHQutCw0Y8g0L7QsdC70LDRgdGC0Ywx
CzAJBgNVBAYTAlJVMSwwKgYDVQQqDCPQoNC40YLQsCDQkNC70LXQutGB0LDQvdC0
0YDQvtCy0L3QsDEbMBkGA1UEBAwS0KHQvtCz0L3Rg9GC0L7QstCwMSAwHgYDVQQD
DBfQkNCeICLQntCc0KHQmtCo0JjQndCQIjBmMB8GCCqFAwcBAQEBMBMGByqFAwIC
JAAGCCqFAwcBAQICA0MABECSQCmaT+XITrhPcRjlyT9w7DdGQKxkWo3RkVWCbDFc
a1niafPkMJHtDqnMXN/7h2rDFQSOtNhSCLGDdKpO7eRYo4IFUzCCBU8wDAYFKoUD
ZHIEAwIBADAOBgNVHQ8BAf8EBAMCBPAwJQYDVR0RBB4wHIEac29nbnV0b3ZhQGNv
cmRpYW50LW9zaHoucnUwEwYDVR0gBAwwCjAIBgYqhQNkcQEwQQYDVR0lBDowOAYI
KwYBBQUHAwIGByqFAwICIgYGCCsGAQUFBwMEBgcqhQMDBwgBBggqhQMDBwEBAQYG
KoUDAwcBMIGhBggrBgEFBQcBAQSBlDCBkTBGBggrBgEFBQcwAoY6aHR0cDovL2Nk
cC5za2Jrb250dXIucnUvY2VydGlmaWNhdGVzL3NrYmtvbnR1ci1xMS0yMDIxLmNy
dDBHBggrBgEFBQcwAoY7aHR0cDovL2NkcDIuc2tia29udHVyLnJ1L2NlcnRpZmlj
YXRlcy9za2Jrb250dXItcTEtMjAyMS5jcnQwKwYDVR0QBCQwIoAPMjAyMjEwMjQw
MzE0NDlagQ8yMDIzMTAyNDAyNTAyMlowggEzBgUqhQNkcASCASgwggEkDCsi0JrR
gNC40L/RgtC+0J/RgNC+IENTUCIgKNCy0LXRgNGB0LjRjyA0LjApDFMi0KPQtNC+
0YHRgtC+0LLQtdGA0Y/RjtGJ0LjQuSDRhtC10L3RgtGAICLQmtGA0LjQv9GC0L7Q
n9GA0L4g0KPQpiIg0LLQtdGA0YHQuNC4IDIuMAxP0KHQtdGA0YLQuNGE0LjQutCw
0YIg0YHQvtC+0YLQstC10YLRgdGC0LLQuNGPIOKEliDQodCkLzEyNC0zOTcxINC+
0YIgMTUuMDEuMjAyMQxP0KHQtdGA0YLQuNGE0LjQutCw0YIg0YHQvtC+0YLQstC1
0YLRgdGC0LLQuNGPIOKEliDQodCkLzEyOC00MjcwINC+0YIgMTMuMDcuMjAyMjAj
BgUqhQNkbwQaDBgi0JrRgNC40L/RgtC+0J/RgNC+IENTUCIwfAYDVR0fBHUwczA3
oDWgM4YxaHR0cDovL2NkcC5za2Jrb250dXIucnUvY2RwL3NrYmtvbnR1ci1xMS0y
MDIxLmNybDA4oDagNIYyaHR0cDovL2NkcDIuc2tia29udHVyLnJ1L2NkcC9za2Jr
b250dXItcTEtMjAyMS5jcmwwgYIGByqFAwICMQIEdzB1MGUWQGh0dHBzOi8vY2Eu
a29udHVyLnJ1L2Fib3V0L2RvY3VtZW50cy9jcnlwdG9wcm8tbGljZW5zZS1xdWFs
aWZpZWQMHdCh0JrQkSDQmtC+0L3RgtGD0YAg0Lgg0JTQl9CeAwIF4AQM+7Ly8wVI
h4+i1fToMIIBXwYDVR0jBIIBVjCCAVKAFKw4wPL/KMWkS2pvUctcbh+E89IboYIB
LKSCASgwggEkMR4wHAYJKoZIhvcNAQkBFg9kaXRAbWluc3Z5YXoucnUxCzAJBgNV
BAYTAlJVMRgwFgYDVQQIDA83NyDQnNC+0YHQutCy0LAxGTAXBgNVBAcMENCzLiDQ
nNC+0YHQutCy0LAxLjAsBgNVBAkMJdGD0LvQuNGG0LAg0KLQstC10YDRgdC60LDR
jywg0LTQvtC8IDcxLDAqBgNVBAoMI9Cc0LjQvdC60L7QvNGB0LLRj9C30Ywg0KDQ
vtGB0YHQuNC4MRgwFgYFKoUDZAESDTEwNDc3MDIwMjY3MDExGjAYBggqhQMDgQMB
ARIMMDA3NzEwNDc0Mzc1MSwwKgYDVQQDDCPQnNC40L3QutC+0LzRgdCy0Y/Qt9GM
INCg0L7RgdGB0LjQuIIKAfjoUQAAAAAFyDAdBgNVHQ4EFgQUOevCCMjScgqFGF4b
bK9AAD4dqwkwCgYIKoUDBwEBAwIDQQDoFvf/1YTXEJC7+3xlHvxMfGQnSjNF2b10
Hpg4pYCEyqnwLjza58JdRuiaKrSRL/WSPzTqbCZkvPVAt3/xLbX6</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lCVeV+36KZMoFHDMET6z/NcgrwE=</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7QOCy466CuINweL45F7k8kdpT9A=</DigestValue>
      </Reference>
      <Reference URI="/xl/media/image1.emf?ContentType=image/x-emf">
        <DigestMethod Algorithm="http://www.w3.org/2000/09/xmldsig#sha1"/>
        <DigestValue>k9NJegk1bQ99E8AMMJVXgf+KaFk=</DigestValue>
      </Reference>
      <Reference URI="/xl/printerSettings/printerSettings1.bin?ContentType=application/vnd.openxmlformats-officedocument.spreadsheetml.printerSettings">
        <DigestMethod Algorithm="http://www.w3.org/2000/09/xmldsig#sha1"/>
        <DigestValue>3CqIxrm9RpA8CzI8M17UqEhgjvY=</DigestValue>
      </Reference>
      <Reference URI="/xl/printerSettings/printerSettings2.bin?ContentType=application/vnd.openxmlformats-officedocument.spreadsheetml.printerSettings">
        <DigestMethod Algorithm="http://www.w3.org/2000/09/xmldsig#sha1"/>
        <DigestValue>ajLkYJMGukTcfhC/WTTcOL7jHAo=</DigestValue>
      </Reference>
      <Reference URI="/xl/printerSettings/printerSettings3.bin?ContentType=application/vnd.openxmlformats-officedocument.spreadsheetml.printerSettings">
        <DigestMethod Algorithm="http://www.w3.org/2000/09/xmldsig#sha1"/>
        <DigestValue>3CqIxrm9RpA8CzI8M17UqEhgjvY=</DigestValue>
      </Reference>
      <Reference URI="/xl/printerSettings/printerSettings4.bin?ContentType=application/vnd.openxmlformats-officedocument.spreadsheetml.printerSettings">
        <DigestMethod Algorithm="http://www.w3.org/2000/09/xmldsig#sha1"/>
        <DigestValue>3CqIxrm9RpA8CzI8M17UqEhgjvY=</DigestValue>
      </Reference>
      <Reference URI="/xl/printerSettings/printerSettings5.bin?ContentType=application/vnd.openxmlformats-officedocument.spreadsheetml.printerSettings">
        <DigestMethod Algorithm="http://www.w3.org/2000/09/xmldsig#sha1"/>
        <DigestValue>ajLkYJMGukTcfhC/WTTcOL7jHAo=</DigestValue>
      </Reference>
      <Reference URI="/xl/printerSettings/printerSettings6.bin?ContentType=application/vnd.openxmlformats-officedocument.spreadsheetml.printerSettings">
        <DigestMethod Algorithm="http://www.w3.org/2000/09/xmldsig#sha1"/>
        <DigestValue>ajLkYJMGukTcfhC/WTTcOL7jHAo=</DigestValue>
      </Reference>
      <Reference URI="/xl/printerSettings/printerSettings7.bin?ContentType=application/vnd.openxmlformats-officedocument.spreadsheetml.printerSettings">
        <DigestMethod Algorithm="http://www.w3.org/2000/09/xmldsig#sha1"/>
        <DigestValue>ajLkYJMGukTcfhC/WTTcOL7jHAo=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xMxUk6Y7ftdoxtO9NXc7Le8u5cM=</DigestValue>
      </Reference>
      <Reference URI="/xl/styles.xml?ContentType=application/vnd.openxmlformats-officedocument.spreadsheetml.styles+xml">
        <DigestMethod Algorithm="http://www.w3.org/2000/09/xmldsig#sha1"/>
        <DigestValue>sg+iNLFf+w1PPybCJC6YGBN+nKs=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7ZWDbashEaQRYdQ8qv6GSPLmnlA=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Rk1Pf9C8LJsWv7MhWoFZjV4JVf8=</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LAaJFvXl1Qu8pnIWse2K6tuRKuM=</DigestValue>
      </Reference>
      <Reference URI="/xl/worksheets/sheet2.xml?ContentType=application/vnd.openxmlformats-officedocument.spreadsheetml.worksheet+xml">
        <DigestMethod Algorithm="http://www.w3.org/2000/09/xmldsig#sha1"/>
        <DigestValue>9nXlZe6Svv3gZF+qdqKyadb/vuE=</DigestValue>
      </Reference>
      <Reference URI="/xl/worksheets/sheet3.xml?ContentType=application/vnd.openxmlformats-officedocument.spreadsheetml.worksheet+xml">
        <DigestMethod Algorithm="http://www.w3.org/2000/09/xmldsig#sha1"/>
        <DigestValue>LJWInCu5ixcKH3wgB3GO909KS/I=</DigestValue>
      </Reference>
      <Reference URI="/xl/worksheets/sheet4.xml?ContentType=application/vnd.openxmlformats-officedocument.spreadsheetml.worksheet+xml">
        <DigestMethod Algorithm="http://www.w3.org/2000/09/xmldsig#sha1"/>
        <DigestValue>Se8XPJU+hNgETFFAbBh/IYPjzag=</DigestValue>
      </Reference>
      <Reference URI="/xl/worksheets/sheet5.xml?ContentType=application/vnd.openxmlformats-officedocument.spreadsheetml.worksheet+xml">
        <DigestMethod Algorithm="http://www.w3.org/2000/09/xmldsig#sha1"/>
        <DigestValue>gBSxDtEAstxIB6tjILhUzKBeGLs=</DigestValue>
      </Reference>
      <Reference URI="/xl/worksheets/sheet6.xml?ContentType=application/vnd.openxmlformats-officedocument.spreadsheetml.worksheet+xml">
        <DigestMethod Algorithm="http://www.w3.org/2000/09/xmldsig#sha1"/>
        <DigestValue>slPQCqGaFF3DhPjtdqurYmRWVWU=</DigestValue>
      </Reference>
      <Reference URI="/xl/worksheets/sheet7.xml?ContentType=application/vnd.openxmlformats-officedocument.spreadsheetml.worksheet+xml">
        <DigestMethod Algorithm="http://www.w3.org/2000/09/xmldsig#sha1"/>
        <DigestValue>DDMmRLOEsvQjxQpYXuwB4TDhzO0=</DigestValue>
      </Reference>
      <Reference URI="/xl/worksheets/sheet8.xml?ContentType=application/vnd.openxmlformats-officedocument.spreadsheetml.worksheet+xml">
        <DigestMethod Algorithm="http://www.w3.org/2000/09/xmldsig#sha1"/>
        <DigestValue>kAip4d1v5b30TWNmORDaoI4st/Q=</DigestValue>
      </Reference>
      <Reference URI="/xl/worksheets/sheet9.xml?ContentType=application/vnd.openxmlformats-officedocument.spreadsheetml.worksheet+xml">
        <DigestMethod Algorithm="http://www.w3.org/2000/09/xmldsig#sha1"/>
        <DigestValue>Q4F3sRGyKD7/9ETZRXWyXMVoyh4=</DigestValue>
      </Reference>
    </Manifest>
    <SignatureProperties>
      <SignatureProperty Id="idSignatureTime" Target="#idPackageSignature">
        <mdssi:SignatureTime xmlns:mdssi="http://schemas.openxmlformats.org/package/2006/digital-signature">
          <mdssi:Format>YYYY-MM-DDThh:mm:ssTZD</mdssi:Format>
          <mdssi:Value>2023-06-20T02:18:45Z</mdssi:Value>
        </mdssi:SignatureTime>
      </SignatureProperty>
    </SignatureProperties>
  </Object>
  <Object Id="idOfficeObject">
    <SignatureProperties>
      <SignatureProperty Id="idOfficeV1Details" Target="#idPackageSignature">
        <SignatureInfoV1 xmlns="http://schemas.microsoft.com/office/2006/digsig">
          <SetupID>{0192A966-F690-457B-8ED0-4651551ED06B}</SetupID>
          <SignatureText/>
          <SignatureImage>AQAAAGwAAAAAAAAAAAAAAHoAAAA3AAAAAAAAAAAAAADvCwAAbQUAACBFTUYAAAEAOPcAAAwAAAABAAAAAAAAAAAAAAAAAAAAgAcAADgEAADdAQAADAEAAAAAAAAAAAAAAAAAAEhHBwDgF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2023-06-20T02:18:45Z</xd:SigningTime>
          <xd:SigningCertificate>
            <xd:Cert>
              <xd:CertDigest>
                <DigestMethod Algorithm="http://www.w3.org/2000/09/xmldsig#sha1"/>
                <DigestValue>B+2rFbwhlry+8/vZLabuCsOV+7E=</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1338372725820458094825406395636430203295</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DYGAAAaQwAACBFTUYAAAEA5AIBAMs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VKZ/38AABMAFAAAAAAAMG6Cmf9/AAAgQrm+/38AACiFUpn/fwAAAAAAAAAAAAAgQrm+/38AANm2Lz7uAAAAAAAAAAAAAAASuatS+5kAALNVzJj/fwAASAAAAAAAAADUWYKZ/38AAIBxi5n/fwAA8FuCmQAAAAABAAAAAAAAADBugpn/fwAAAAC5vv9/AAAAAAAAAAAAAAAAAADuAAAAoafOvP9/AAAAAAAAAAAAAAAAAAAAAAAAQFO3caMCAAA4uS8+7gAAAHALAAAAAAAAAAAAAAAAAAAAAAAAAAAAAAAAAAAAAAAAsLgvPu4AAAA/fVKZZHYACAAAAAAlAAAADAAAAAEAAAAYAAAADAAAAAAAAAISAAAADAAAAAEAAAAeAAAAGAAAAL8AAAAEAAAA9wAAABEAAAAlAAAADAAAAAEAAABUAAAAiAAAAMAAAAAEAAAA9QAAABAAAAABAAAAAMDGQb6ExkHAAAAABAAAAAoAAABMAAAAAAAAAAAAAAAAAAAA//////////9gAAAAMgAwAC4AMAA2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N7lvP9/AAAJAAAAAQAAAEiu8bz/fwAAAAAAAAAAAAAAAAAAAAAAAD4AAAAAAAAARgcAAHQBAAAAAAAAAAAAAAAAAAAAAAAAwtOrUvuZAAB0AQAA0QUAAKDkHHqjAgAAAAAAAAAAAABAU7dxowIAAHDjLz4AAAAAMHmWcqMCAAAHAAAAAAAAAACLt3GjAgAArOIvPu4AAAAA4y8+7gAAAKGnzrz/fwAAVwAAAAQAAAAAAAAAAAAAAAAAAABAAAAAAQAAAAEAAACs4i8+7gAAAAcAAAAAAAAAAAAAAAAAAAAAAAAAAAAAAAAAAAAAAAAAcHGLmW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uW8/38AADBVr3GjAgAASK7xvP9/AAAAAAAAAAAAAAAAAAAAAAAAoKLxeaMCAAACAAAAAAAAAAAAAAAAAAAAAAAAAAAAAADy5apS+5kAAOAsAmejAgAAYKyqB6MCAAAAAAAAAAAAAEBTt3GjAgAAWO0uPgAAAADg////AAAAAAYAAAAAAAAABwAAAAAAAAB87C4+7gAAANDsLj7uAAAAoafOvP9/AAD/////AAAAAPAMx5gAAAAA/v////////9zjMeY/38AAHzsLj7uAAAABgAAAP9/AAAAAAAAAAAAAAAAAAAAAAAAAAAAAAAAAAD0y3W9ZHYACAAAAAAlAAAADAAAAAMAAAAYAAAADAAAAAAAAAISAAAADAAAAAEAAAAWAAAADAAAAAgAAABUAAAAVAAAAAoAAAAnAAAAHgAAAEoAAAABAAAAAMDGQb6Exk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NJYVD8AAAAAAAAAAIphUj8AACRCAADIQSQAAAAkAAAA0lhUPwAAAAAAAAAAimFSPwAAJEIAAMhBBAAAAHMAAAAMAAAAAAAAAA0AAAAQAAAAKQAAABkAAABSAAAAcAEAAAQAAAAQAAAABwAAAAAAAAAAAAAAvAIAAAAAAAAHAgIiUwB5AHMAdABlAG0AAAAAAAAAAAAAAAAAAAAAAAAAAAAAAAAAAAAAAAAAAAAAAAAAAAAAAAAAAAAAAAAAAAAAAAAAAADAgi8+7gAAAGgDdb3/fwAAAAAAAAAAAACgiC8+7gAAALD3dnKjAgAAEIkvPu4AAAAAAAAAAAAAALARsXqjAgAAQIkvPu4AAACaFSW3/38AABgAGQAAAAAAMAAAAAAAAAAg13NyowIAAAAAAAAAAAAAAAAAAAAAAAAAAAAAAAAAALCGLz7uAAAAgBDuZqMCAAAFACAAAEAAAHgPAACjAgAAmBAAAHgPAAACACAAAEAAAAAAAAAAAAAAjnUitwAAAABwhy8+7gAAAIgfsnqjAgAAcIcvPu4AAACIH7J6owIAAAAAAAAJAAAAAAAAAAAAAAAAAAAAAAAAABCJLz5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gAAAACgAAAFAAAABWAAAAXAAAAAEAAAAAwMZBvoTGQQoAAABQAAAADgAAAEwAAAAAAAAAAAAAAAAAAAD//////////2gAAAAgBC4AEAQuACAAIQQ+BDMEPQRDBEIEPgQyBDAEBgAAAAMAAAAHAAAAAwAAAAMAAAAHAAAABwAAAAUAAAAHAAAABQAAAAUAAAAHAAAABgAAAAY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AAAAACgAAAGAAAAB8AAAAbAAAAAEAAAAAwMZBvoTGQQoAAABgAAAAEwAAAEwAAAAAAAAAAAAAAAAAAAD//////////3QAAAAgBEMEOgQ+BDIEPgQ0BDgEQgQ1BDsETAQgADMEQARDBD8EPwRLBKQlBgAAAAUAAAAGAAAABwAAAAYAAAAHAAAABgAAAAcAAAAFAAAABgAAAAYAAAAGAAAAAwAAAAUAAAAHAAAABQAAAAcAAAAHAAAACA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ADAxkG+hMZ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Object Id="idInvalidSigLnImg">AQAAAGwAAAAAAAAAAAAAAP8AAAB/AAAAAAAAAAAAAADYGAAAaQwAACBFTUYAAAEAtAYBANE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0AAAAAAcKDQcKDQcJDQ4WMShFrjFU1TJV1gECBAIDBAECBQoRKyZBowsTMTMAAAAAfqbJd6PIeqDCQFZ4JTd0Lk/HMVPSGy5uFiE4GypVJ0KnHjN9AAABLQAAAACcz+7S6ffb7fnC0t1haH0hMm8aLXIuT8ggOIwoRKslP58cK08AAAFlAAAAAMHg9P///////////+bm5k9SXjw/SzBRzTFU0y1NwSAyVzFGXwEBAkq9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VSmf9/AAATABQAAAAAADBugpn/fwAAIEK5vv9/AAAohVKZ/38AAAAAAAAAAAAAIEK5vv9/AADZti8+7gAAAAAAAAAAAAAAErmrUvuZAACzVcyY/38AAEgAAAAAAAAA1FmCmf9/AACAcYuZ/38AAPBbgpkAAAAAAQAAAAAAAAAwboKZ/38AAAAAub7/fwAAAAAAAAAAAAAAAAAA7gAAAKGnzrz/fwAAAAAAAAAAAAAAAAAAAAAAAEBTt3GjAgAAOLkvPu4AAABwCwAAAAAAAAAAAAAAAAAAAAAAAAAAAAAAAAAAAAAAALC4Lz7uAAAAP31SmWR2AAgAAAAAJQAAAAwAAAABAAAAGAAAAAwAAAD/AAACEgAAAAwAAAABAAAAHgAAABgAAAAiAAAABAAAALYAAAARAAAAJQAAAAwAAAABAAAAVAAAANwAAAAjAAAABAAAALQAAAAQAAAAAQAAAADAxkG+hMZ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e5bz/fwAACQAAAAEAAABIrvG8/38AAAAAAAAAAAAAAAAAAAAAAAA+AAAAAAAAAEYHAAB0AQAAAAAAAAAAAAAAAAAAAAAAAMLTq1L7mQAAdAEAANEFAACg5Bx6owIAAAAAAAAAAAAAQFO3caMCAABw4y8+AAAAADB5lnKjAgAABwAAAAAAAAAAi7dxowIAAKziLz7uAAAAAOMvPu4AAAChp868/38AAFcAAAAEAAAAAAAAAAAAAAAAAAAAQAAAAAEAAAABAAAArOIvPu4AAAAHAAAAAAAAAAAAAAAAAAAAAAAAAAAAAAAAAAAAAAAAAHBxi5l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7lvP9/AAAwVa9xowIAAEiu8bz/fwAAAAAAAAAAAAAAAAAAAAAAAKCi8XmjAgAAAgAAAAAAAAAAAAAAAAAAAAAAAAAAAAAA8uWqUvuZAADgLAJnowIAAGCsqgejAgAAAAAAAAAAAABAU7dxowIAAFjtLj4AAAAA4P///wAAAAAGAAAAAAAAAAcAAAAAAAAAfOwuPu4AAADQ7C4+7gAAAKGnzrz/fwAA/////wAAAADwDMeYAAAAAP7/////////c4zHmP9/AAB87C4+7gAAAAYAAAD/fwAAAAAAAAAAAAAAAAAAAAAAAAAAAAAAAAAA9Mt1vWR2AAgAAAAAJQAAAAwAAAADAAAAGAAAAAwAAAAAAAACEgAAAAwAAAABAAAAFgAAAAwAAAAIAAAAVAAAAFQAAAAKAAAAJwAAAB4AAABKAAAAAQAAAADAxkG+hMZ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SWFQ/AAAAAAAAAACKYVI/AAAkQgAAyEEkAAAAJAAAANJYVD8AAAAAAAAAAIphUj8AACRCAADIQQQAAABzAAAADAAAAAAAAAANAAAAEAAAACkAAAAZAAAAUgAAAHABAAAEAAAAEAAAAAcAAAAAAAAAAAAAALwCAAAAAAAABwICIlMAeQBzAHQAZQBtAAAAAAAAAAAAAAAAAAAAAAAAAAAAAAAAAAAAAAAAAAAAAAAAAAAAAAAAAAAAAAAAAAAAAAAAAP9//3//f/9//39wPLe//38AAAAAAAD/f/9/QBfsZqMCAAD/f/9//3//fwAA7GajAgAA0ALsZqMCAAD/f/9//3//fwCBk1GZ6QAAwAzsZqMCAACAKpVyowIAAIOSS5n/fwAAzAAAAAAAAAByCb6Y/38AAEwEAAAAAAAAwELicQAAAABh9tVW26DZAQAAAAAAAAAAGAAAAAAAAACdCL6Y/38AAAEAAAAAAAAA4LSncqMCAAAEAAAAAAAAANDxDwgAAAAA4LSncqMCAAAgxc+Y/38AANDxDwijAgAAAAAAAAAAAAAAiC8+7gAAAAAAAAAAAAAAhIcvPu4AAADAhy8+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oAAAAAoAAABQAAAAVgAAAFwAAAABAAAAAMDGQb6ExkEKAAAAUAAAAA4AAABMAAAAAAAAAAAAAAAAAAAA//////////9oAAAAIAQuABAELgAgACEEPgQzBD0EQwRCBD4EMgQwBAYAAAADAAAABwAAAAMAAAADAAAABwAAAAcAAAAFAAAABwAAAAUAAAAFAAAABwAAAAYAAAAG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wAAAAAoAAABgAAAAfAAAAGwAAAABAAAAAMDGQb6ExkEKAAAAYAAAABMAAABMAAAAAAAAAAAAAAAAAAAA//////////90AAAAIARDBDoEPgQyBD4ENAQ4BEIENQQ7BEwEIAAzBEAEQwQ/BD8ESwROPgYAAAAFAAAABgAAAAcAAAAGAAAABwAAAAYAAAAHAAAABQAAAAYAAAAGAAAABgAAAAMAAAAFAAAABwAAAAUAAAAHAAAABwAAAAg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AAwMZBvoTGQQ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Согнутова Рита Александровна</cp:lastModifiedBy>
  <cp:lastPrinted>2018-08-17T08:37:16Z</cp:lastPrinted>
  <dcterms:created xsi:type="dcterms:W3CDTF">1996-10-08T23:32:33Z</dcterms:created>
  <dcterms:modified xsi:type="dcterms:W3CDTF">2023-06-20T02:18:31Z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