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10" i="9"/>
  <c r="D9" i="10" l="1"/>
  <c r="C14" i="9" l="1"/>
  <c r="H24" i="1"/>
  <c r="D2" i="3" s="1"/>
  <c r="F1" i="1"/>
  <c r="F14"/>
  <c r="E9"/>
  <c r="C18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E28"/>
  <c r="E1" l="1"/>
  <c r="B4" s="1"/>
  <c r="B28" s="1"/>
  <c r="G28" s="1"/>
  <c r="G36" s="1"/>
  <c r="I38"/>
  <c r="I39"/>
  <c r="H38"/>
  <c r="H39"/>
  <c r="H37"/>
  <c r="I37"/>
  <c r="G37"/>
  <c r="G40" s="1"/>
  <c r="G3" i="2"/>
  <c r="E2" i="9" s="1"/>
  <c r="D2" i="10" s="1"/>
  <c r="J28" i="1"/>
  <c r="J36" s="1"/>
  <c r="K28"/>
  <c r="K36" s="1"/>
  <c r="E36"/>
  <c r="F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B36" i="1" l="1"/>
  <c r="B9" i="10"/>
  <c r="K37" i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<sst xmlns="http://schemas.openxmlformats.org/spreadsheetml/2006/main" count="159" uniqueCount="134">
  <si>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</si>
  <si>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</si>
  <si>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</si>
  <si>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</si>
  <si>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</si>
  <si>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</si>
  <si>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</si>
  <si>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</si>
  <si>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</si>
  <si>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</si>
  <si>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</si>
  <si>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</si>
  <si>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</si>
  <si>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</si>
  <si>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</si>
  <si>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</si>
  <si>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</si>
  <si>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</si>
  <si>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</si>
  <si>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</si>
  <si>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</si>
  <si>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</si>
  <si>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</si>
  <si>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</si>
  <si>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</si>
  <si>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</si>
  <si>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</si>
  <si>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</si>
  <si>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</si>
  <si>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</si>
  <si>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</si>
  <si>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</si>
  <si>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</si>
  <si>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</si>
  <si>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</si>
  <si>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</si>
  <si>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</si>
  <si>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</si>
  <si>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</si>
  <si>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</si>
  <si>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</si>
  <si>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</si>
  <si>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</si>
  <si>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</si>
  <si>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</si>
  <si>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</si>
  <si>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</si>
  <si>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</si>
  <si>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</si>
  <si>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</si>
  <si>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</si>
  <si>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</si>
  <si>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</si>
  <si>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</si>
  <si>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</si>
  <si>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</si>
  <si>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</si>
  <si>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</si>
  <si>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</si>
  <si>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</si>
  <si>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</si>
  <si>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</si>
  <si>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</si>
  <si>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</si>
  <si>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</si>
  <si>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</si>
  <si>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</si>
  <si>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</si>
  <si>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</si>
  <si>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</si>
  <si>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</si>
  <si>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</si>
  <si>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</si>
  <si>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</si>
  <si>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</si>
  <si>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</si>
  <si>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</si>
  <si>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</si>
  <si>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</si>
  <si>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</si>
  <si>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</si>
  <si>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</si>
  <si>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</si>
  <si>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</si>
  <si>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</si>
  <si>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</si>
  <si>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</si>
  <si>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</si>
  <si>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</si>
  <si>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</si>
  <si>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</si>
  <si>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</si>
  <si>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</si>
  <si>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</si>
  <si>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</si>
  <si>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</si>
  <si>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</si>
  <si>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</si>
  <si>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</si>
  <si>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</si>
  <si>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</si>
  <si>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</si>
  <si>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</si>
  <si>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</si>
  <si>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</si>
  <si>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</si>
  <si>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</si>
  <si>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</si>
  <si>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</si>
  <si>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</si>
  <si>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</si>
  <si>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</si>
  <si>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</si>
  <si>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</si>
  <si>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</si>
  <si>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</si>
  <si>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</si>
  <si>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</si>
  <si>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</si>
  <si>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</si>
  <si>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</si>
  <si>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</si>
  <si>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</si>
  <si>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</si>
  <si>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</si>
  <si>
    <t>февраль</t>
  </si>
  <si>
    <t>ТР I секции 10 кВ в РУ-10 кВ ТП-15</t>
  </si>
  <si>
    <t>ТР I и II секций 0,4 кВ в РУ-0,4 кВ ТП-22</t>
  </si>
  <si>
    <t>ТР тран-ров Т-1 и Т-2 в РУ-0,4 кВ ТП-22</t>
  </si>
  <si>
    <t xml:space="preserve">Сведения о техническом состоянии электрических сетей ПАО «Омскшина» за </t>
  </si>
  <si>
    <t xml:space="preserve">АО "Омскэлектро", договор на сумму 85 063,13 руб., в т.ч. НДС 12 975,73 руб. (385 кВт). </t>
  </si>
  <si>
    <t>Продолжительность прекращений передачи электрической энергии в работе электрических сетей 0,4-110кВ</t>
  </si>
  <si>
    <t>(выполнение  собственными структурными подразделениями)</t>
  </si>
  <si>
    <t>* - в случае отказа в подключении, приводятся причины, послужившие основанием для принятия отрицательного решения.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</si>
</sst>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i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5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5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1" fillId="0" borderId="0" xfId="0" applyFont="1"/>
    <xf numFmtId="0" fontId="22" fillId="0" borderId="0" xfId="0" applyFont="1"/>
    <xf numFmtId="0" fontId="24" fillId="0" borderId="0" xfId="0" applyNumberFormat="1" applyFont="1" applyFill="1" applyBorder="1" applyAlignment="1" applyProtection="1">
      <alignment horizontal="justify" vertical="top" wrapText="1"/>
    </xf>
    <xf numFmtId="0" fontId="25" fillId="0" borderId="0" xfId="0" applyFont="1"/>
    <xf numFmtId="0" fontId="23" fillId="0" borderId="0" xfId="0" applyFont="1"/>
    <xf numFmtId="0" fontId="27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29" fillId="2" borderId="1" xfId="3" applyNumberFormat="1" applyFont="1" applyFill="1" applyBorder="1" applyAlignment="1" applyProtection="1">
      <alignment horizontal="center" vertical="top" wrapText="1"/>
    </xf>
    <xf numFmtId="0" fontId="2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top" wrapText="1"/>
    </xf>
    <xf numFmtId="4" fontId="30" fillId="3" borderId="1" xfId="0" applyNumberFormat="1" applyFont="1" applyFill="1" applyBorder="1" applyAlignment="1">
      <alignment horizontal="right" vertical="top" wrapText="1"/>
    </xf>
    <xf numFmtId="164" fontId="3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0" fillId="0" borderId="1" xfId="0" applyFont="1" applyBorder="1" applyAlignment="1">
      <alignment horizontal="center" wrapText="1"/>
    </xf>
    <xf numFmtId="0" fontId="14" fillId="0" borderId="0" xfId="1" applyAlignment="1" applyProtection="1"/>
    <xf numFmtId="0" fontId="3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left"/>
    </xf>
    <xf numFmtId="0" fontId="2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16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0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left" vertical="top" wrapText="1"/>
    </xf>
    <xf numFmtId="0" fontId="35" fillId="2" borderId="1" xfId="3" applyNumberFormat="1" applyFont="1" applyFill="1" applyBorder="1" applyAlignment="1" applyProtection="1">
      <alignment horizontal="center" vertical="top" wrapText="1"/>
    </xf>
    <xf numFmtId="0" fontId="41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center" vertical="top" wrapText="1"/>
    </xf>
    <xf numFmtId="0" fontId="42" fillId="0" borderId="0" xfId="0" applyFont="1"/>
    <xf numFmtId="0" fontId="16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3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wrapText="1"/>
    </xf>
    <xf numFmtId="0" fontId="44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0" xfId="3" applyNumberFormat="1" applyFont="1" applyFill="1" applyBorder="1" applyAlignment="1" applyProtection="1">
      <alignment vertical="top"/>
    </xf>
    <xf numFmtId="0" fontId="40" fillId="0" borderId="1" xfId="2" applyFont="1" applyFill="1" applyBorder="1" applyAlignment="1"/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left"/>
    </xf>
    <xf numFmtId="0" fontId="29" fillId="0" borderId="1" xfId="2" applyFont="1" applyFill="1" applyBorder="1" applyAlignment="1">
      <alignment horizontal="center" vertical="center"/>
    </xf>
    <xf numFmtId="14" fontId="29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4" fontId="29" fillId="0" borderId="1" xfId="2" applyNumberFormat="1" applyFont="1" applyFill="1" applyBorder="1" applyAlignment="1">
      <alignment horizontal="center"/>
    </xf>
    <xf numFmtId="0" fontId="40" fillId="0" borderId="2" xfId="2" applyFont="1" applyFill="1" applyBorder="1" applyAlignment="1">
      <alignment wrapText="1"/>
    </xf>
    <xf numFmtId="166" fontId="29" fillId="0" borderId="1" xfId="2" applyNumberFormat="1" applyFont="1" applyFill="1" applyBorder="1" applyAlignment="1">
      <alignment horizontal="center" vertical="center"/>
    </xf>
    <xf numFmtId="0" fontId="40" fillId="0" borderId="2" xfId="2" applyFont="1" applyFill="1" applyBorder="1" applyAlignment="1"/>
    <xf numFmtId="0" fontId="40" fillId="0" borderId="1" xfId="2" applyFont="1" applyFill="1" applyBorder="1" applyAlignment="1">
      <alignment horizontal="left"/>
    </xf>
    <xf numFmtId="0" fontId="18" fillId="0" borderId="1" xfId="3" applyNumberFormat="1" applyFont="1" applyFill="1" applyBorder="1" applyAlignment="1" applyProtection="1">
      <alignment vertical="center"/>
    </xf>
    <xf numFmtId="0" fontId="20" fillId="3" borderId="1" xfId="2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top"/>
    </xf>
    <xf numFmtId="0" fontId="34" fillId="6" borderId="1" xfId="0" applyFont="1" applyFill="1" applyBorder="1" applyAlignment="1">
      <alignment vertical="top" wrapText="1"/>
    </xf>
    <xf numFmtId="0" fontId="34" fillId="6" borderId="1" xfId="0" applyFont="1" applyFill="1" applyBorder="1" applyAlignment="1">
      <alignment horizontal="center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6" fillId="0" borderId="0" xfId="2" applyFont="1" applyBorder="1" applyAlignment="1">
      <alignment horizontal="center" vertical="center" wrapText="1"/>
    </xf>
    <xf numFmtId="0" fontId="4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1" fillId="0" borderId="0" xfId="0" applyFont="1" applyAlignment="1">
      <alignment horizontal="right"/>
    </xf>
    <xf numFmtId="0" fontId="32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7" fillId="5" borderId="0" xfId="0" applyFont="1" applyFill="1" applyAlignment="1">
      <alignment horizontal="justify"/>
    </xf>
    <xf numFmtId="0" fontId="35" fillId="0" borderId="0" xfId="1" applyFont="1" applyAlignment="1" applyProtection="1">
      <alignment horizontal="left" wrapText="1"/>
    </xf>
    <xf numFmtId="0" fontId="35" fillId="0" borderId="0" xfId="1" applyFont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3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8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0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L11" sqref="L11"/>
    </sheetView>
  </sheetViews>
  <sheetFormatPr defaultRowHeight="18.75"/>
  <cols>
    <col min="1" max="1" width="98" style="33" customWidth="1"/>
    <col min="2" max="2" width="15.7109375" style="33" customWidth="1"/>
    <col min="3" max="16384" width="9.140625" style="33"/>
  </cols>
  <sheetData>
    <row r="1" spans="1:4" ht="66" customHeight="1">
      <c r="A1" s="111" t="s">
        <v>114</v>
      </c>
      <c r="B1" s="111"/>
      <c r="C1" s="111"/>
      <c r="D1" s="111"/>
    </row>
    <row r="2" spans="1:4" ht="15.75" customHeight="1">
      <c r="A2" s="32"/>
    </row>
    <row r="3" spans="1:4" s="70" customFormat="1">
      <c r="A3" s="68" t="s">
        <v>45</v>
      </c>
      <c r="B3" s="69" t="s">
        <v>125</v>
      </c>
      <c r="C3" s="70" t="s">
        <v>118</v>
      </c>
    </row>
    <row r="4" spans="1:4" s="15" customFormat="1" ht="15.75" customHeight="1">
      <c r="A4" s="31"/>
    </row>
    <row r="5" spans="1:4" s="67" customFormat="1" ht="45.75" customHeight="1">
      <c r="A5" s="110" t="s">
        <v>98</v>
      </c>
      <c r="B5" s="110"/>
      <c r="C5" s="110"/>
      <c r="D5" s="110"/>
    </row>
    <row r="6" spans="1:4" s="67" customFormat="1" ht="28.5" customHeight="1">
      <c r="A6" s="110" t="s">
        <v>99</v>
      </c>
      <c r="B6" s="110"/>
      <c r="C6" s="110"/>
      <c r="D6" s="110"/>
    </row>
    <row r="7" spans="1:4" s="67" customFormat="1" ht="45.75" customHeight="1">
      <c r="A7" s="110" t="s">
        <v>100</v>
      </c>
      <c r="B7" s="110"/>
      <c r="C7" s="110"/>
      <c r="D7" s="110"/>
    </row>
    <row r="8" spans="1:4" s="67" customFormat="1" ht="45.75" customHeight="1">
      <c r="A8" s="110" t="s">
        <v>101</v>
      </c>
      <c r="B8" s="110"/>
      <c r="C8" s="110"/>
      <c r="D8" s="110"/>
    </row>
    <row r="9" spans="1:4" s="67" customFormat="1" ht="45.75" customHeight="1">
      <c r="A9" s="110" t="s">
        <v>102</v>
      </c>
      <c r="B9" s="110"/>
      <c r="C9" s="110"/>
      <c r="D9" s="110"/>
    </row>
    <row r="10" spans="1:4" s="67" customFormat="1" ht="27.75" customHeight="1">
      <c r="A10" s="110" t="s">
        <v>103</v>
      </c>
      <c r="B10" s="110"/>
      <c r="C10" s="110"/>
      <c r="D10" s="110"/>
    </row>
    <row r="11" spans="1:4" s="67" customFormat="1" ht="65.25" customHeight="1">
      <c r="A11" s="110" t="s">
        <v>104</v>
      </c>
      <c r="B11" s="110"/>
      <c r="C11" s="110"/>
      <c r="D11" s="110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zoomScale="110" zoomScaleNormal="110" workbookViewId="0">
      <selection activeCell="A2" sqref="A2:F2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20" t="s">
        <v>80</v>
      </c>
      <c r="B1" s="120"/>
      <c r="C1" s="120"/>
      <c r="D1" s="120"/>
      <c r="E1" s="61" t="str">
        <f>+'Информация для раскрытия'!B3</f>
        <v>февраль</v>
      </c>
      <c r="F1" s="81" t="str">
        <f>+'Информация для раскрытия'!C3</f>
        <v>2016 г.</v>
      </c>
    </row>
    <row r="2" spans="1:6" ht="15" customHeight="1">
      <c r="A2" s="126" t="s">
        <v>79</v>
      </c>
      <c r="B2" s="126"/>
      <c r="C2" s="126"/>
      <c r="D2" s="126"/>
      <c r="E2" s="126"/>
      <c r="F2" s="126"/>
    </row>
    <row r="3" spans="1:6">
      <c r="A3" s="7"/>
      <c r="B3" s="7"/>
      <c r="C3" s="7"/>
      <c r="D3" s="7"/>
      <c r="E3" s="7"/>
      <c r="F3" s="8"/>
    </row>
    <row r="4" spans="1:6" ht="15">
      <c r="A4" s="9" t="s">
        <v>22</v>
      </c>
      <c r="B4" s="63" t="str">
        <f>+E1</f>
        <v>февраль</v>
      </c>
      <c r="C4" s="63" t="s">
        <v>59</v>
      </c>
      <c r="D4" s="63" t="s">
        <v>83</v>
      </c>
      <c r="E4" s="87" t="s">
        <v>119</v>
      </c>
      <c r="F4" s="9" t="s">
        <v>3</v>
      </c>
    </row>
    <row r="5" spans="1:6" s="59" customFormat="1" ht="15">
      <c r="A5" s="72" t="s">
        <v>23</v>
      </c>
      <c r="B5" s="73">
        <f>+B6</f>
        <v>0</v>
      </c>
      <c r="C5" s="74">
        <v>0</v>
      </c>
      <c r="D5" s="74">
        <f t="shared" ref="D5" si="0">+D6</f>
        <v>0</v>
      </c>
      <c r="E5" s="74">
        <f>+E6</f>
        <v>0</v>
      </c>
      <c r="F5" s="9">
        <f>SUM(B5:E5)</f>
        <v>0</v>
      </c>
    </row>
    <row r="6" spans="1:6" s="79" customFormat="1" ht="15">
      <c r="A6" s="75" t="s">
        <v>24</v>
      </c>
      <c r="B6" s="76">
        <f>+B7+B8</f>
        <v>0</v>
      </c>
      <c r="C6" s="77">
        <v>0</v>
      </c>
      <c r="D6" s="77">
        <f t="shared" ref="D6" si="1">+D7+D8</f>
        <v>0</v>
      </c>
      <c r="E6" s="77">
        <f>+E7+E8</f>
        <v>0</v>
      </c>
      <c r="F6" s="78">
        <f>SUM(B6:E6)</f>
        <v>0</v>
      </c>
    </row>
    <row r="7" spans="1:6" ht="18" customHeight="1">
      <c r="A7" s="10" t="s">
        <v>105</v>
      </c>
      <c r="B7" s="16"/>
      <c r="C7" s="42"/>
      <c r="D7" s="42"/>
      <c r="E7" s="41"/>
      <c r="F7" s="18">
        <f t="shared" ref="F7:F13" si="2">SUM(B7:E7)</f>
        <v>0</v>
      </c>
    </row>
    <row r="8" spans="1:6" ht="15.75" customHeight="1">
      <c r="A8" s="10" t="s">
        <v>106</v>
      </c>
      <c r="B8" s="16"/>
      <c r="C8" s="42"/>
      <c r="D8" s="42"/>
      <c r="E8" s="41"/>
      <c r="F8" s="18">
        <f t="shared" si="2"/>
        <v>0</v>
      </c>
    </row>
    <row r="9" spans="1:6" s="79" customFormat="1" ht="15" customHeight="1">
      <c r="A9" s="75" t="s">
        <v>25</v>
      </c>
      <c r="B9" s="76">
        <f>SUM(B10:B13)</f>
        <v>0</v>
      </c>
      <c r="C9" s="77">
        <f t="shared" ref="C9" si="3">SUM(C10:C13)</f>
        <v>0</v>
      </c>
      <c r="D9" s="77">
        <f>SUM(D10:D13)</f>
        <v>0</v>
      </c>
      <c r="E9" s="77">
        <f>SUM(E10:E13)</f>
        <v>0</v>
      </c>
      <c r="F9" s="78">
        <f t="shared" si="2"/>
        <v>0</v>
      </c>
    </row>
    <row r="10" spans="1:6" ht="18.75" customHeight="1">
      <c r="A10" s="10" t="s">
        <v>107</v>
      </c>
      <c r="B10" s="16"/>
      <c r="C10" s="42"/>
      <c r="D10" s="42"/>
      <c r="E10" s="41"/>
      <c r="F10" s="18">
        <f t="shared" si="2"/>
        <v>0</v>
      </c>
    </row>
    <row r="11" spans="1:6" ht="20.25" customHeight="1">
      <c r="A11" s="10" t="s">
        <v>108</v>
      </c>
      <c r="B11" s="16"/>
      <c r="C11" s="42"/>
      <c r="D11" s="42"/>
      <c r="E11" s="41"/>
      <c r="F11" s="18">
        <f t="shared" si="2"/>
        <v>0</v>
      </c>
    </row>
    <row r="12" spans="1:6" ht="36" customHeight="1">
      <c r="A12" s="10" t="s">
        <v>109</v>
      </c>
      <c r="B12" s="16"/>
      <c r="C12" s="42"/>
      <c r="D12" s="42"/>
      <c r="E12" s="41"/>
      <c r="F12" s="18">
        <f t="shared" si="2"/>
        <v>0</v>
      </c>
    </row>
    <row r="13" spans="1:6" ht="15">
      <c r="A13" s="10" t="s">
        <v>110</v>
      </c>
      <c r="B13" s="16"/>
      <c r="C13" s="16"/>
      <c r="D13" s="16"/>
      <c r="E13" s="16"/>
      <c r="F13" s="18">
        <f t="shared" si="2"/>
        <v>0</v>
      </c>
    </row>
    <row r="14" spans="1:6" s="79" customFormat="1" ht="31.5" customHeight="1">
      <c r="A14" s="75" t="s">
        <v>113</v>
      </c>
      <c r="B14" s="76">
        <v>0</v>
      </c>
      <c r="C14" s="76">
        <v>0</v>
      </c>
      <c r="D14" s="76">
        <v>0</v>
      </c>
      <c r="E14" s="78">
        <v>0</v>
      </c>
      <c r="F14" s="76">
        <f>SUM(B14:E14)</f>
        <v>0</v>
      </c>
    </row>
    <row r="15" spans="1:6" s="79" customFormat="1" ht="19.5" customHeight="1">
      <c r="A15" s="75" t="s">
        <v>26</v>
      </c>
      <c r="B15" s="130"/>
      <c r="C15" s="131"/>
      <c r="D15" s="131"/>
      <c r="E15" s="131"/>
      <c r="F15" s="132"/>
    </row>
    <row r="16" spans="1:6" ht="15">
      <c r="A16" s="10"/>
      <c r="B16" s="121"/>
      <c r="C16" s="122"/>
      <c r="D16" s="122"/>
      <c r="E16" s="122"/>
      <c r="F16" s="123"/>
    </row>
    <row r="17" spans="1:11" ht="15">
      <c r="A17" s="10"/>
      <c r="B17" s="121"/>
      <c r="C17" s="122"/>
      <c r="D17" s="122"/>
      <c r="E17" s="122"/>
      <c r="F17" s="123"/>
    </row>
    <row r="18" spans="1:11" ht="15">
      <c r="A18" s="10" t="s">
        <v>84</v>
      </c>
      <c r="B18" s="121"/>
      <c r="C18" s="122"/>
      <c r="D18" s="122"/>
      <c r="E18" s="122"/>
      <c r="F18" s="123"/>
    </row>
    <row r="19" spans="1:11" ht="15">
      <c r="A19" s="10"/>
      <c r="B19" s="127"/>
      <c r="C19" s="128"/>
      <c r="D19" s="128"/>
      <c r="E19" s="128"/>
      <c r="F19" s="129"/>
    </row>
    <row r="20" spans="1:11" ht="15">
      <c r="A20" s="10"/>
      <c r="B20" s="127"/>
      <c r="C20" s="128"/>
      <c r="D20" s="128"/>
      <c r="E20" s="128"/>
      <c r="F20" s="129"/>
    </row>
    <row r="21" spans="1:11">
      <c r="A21" s="7"/>
      <c r="B21" s="7"/>
      <c r="C21" s="7"/>
      <c r="D21" s="7"/>
      <c r="E21" s="7"/>
      <c r="F21" s="8"/>
    </row>
    <row r="22" spans="1:11" s="30" customFormat="1" ht="15">
      <c r="A22" s="27"/>
      <c r="B22" s="28"/>
      <c r="C22" s="28"/>
      <c r="D22" s="28"/>
      <c r="E22" s="28"/>
      <c r="F22" s="29"/>
    </row>
    <row r="24" spans="1:11" s="20" customFormat="1" ht="15.75" customHeight="1">
      <c r="A24" s="125" t="s">
        <v>129</v>
      </c>
      <c r="B24" s="125"/>
      <c r="C24" s="125"/>
      <c r="D24" s="125"/>
      <c r="E24" s="125"/>
      <c r="F24" s="125"/>
      <c r="G24" s="71" t="str">
        <f>+'Информация для раскрытия'!B3</f>
        <v>февраль</v>
      </c>
      <c r="H24" s="80" t="str">
        <f>+'Информация для раскрытия'!C3</f>
        <v>2016 г.</v>
      </c>
      <c r="J24" s="44"/>
      <c r="K24" s="44"/>
    </row>
    <row r="25" spans="1:11" s="20" customFormat="1" ht="15"/>
    <row r="26" spans="1:11" s="20" customFormat="1" ht="15">
      <c r="A26" s="124" t="s">
        <v>0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</row>
    <row r="27" spans="1:11" s="20" customFormat="1" ht="15">
      <c r="A27" s="112" t="s">
        <v>42</v>
      </c>
      <c r="B27" s="114" t="s">
        <v>1</v>
      </c>
      <c r="C27" s="115"/>
      <c r="D27" s="115"/>
      <c r="E27" s="115"/>
      <c r="F27" s="116"/>
      <c r="G27" s="114" t="s">
        <v>2</v>
      </c>
      <c r="H27" s="115"/>
      <c r="I27" s="115"/>
      <c r="J27" s="115"/>
      <c r="K27" s="116"/>
    </row>
    <row r="28" spans="1:11" s="20" customFormat="1" ht="18" customHeight="1">
      <c r="A28" s="113"/>
      <c r="B28" s="57" t="str">
        <f>+B4</f>
        <v>февраль</v>
      </c>
      <c r="C28" s="63" t="str">
        <f t="shared" ref="C28:E28" si="4">+C4</f>
        <v>II квартал</v>
      </c>
      <c r="D28" s="63" t="str">
        <f t="shared" si="4"/>
        <v>III квартал</v>
      </c>
      <c r="E28" s="63" t="str">
        <f t="shared" si="4"/>
        <v>IV квартал</v>
      </c>
      <c r="F28" s="37" t="s">
        <v>3</v>
      </c>
      <c r="G28" s="37" t="str">
        <f>+B28</f>
        <v>февраль</v>
      </c>
      <c r="H28" s="37" t="str">
        <f>+C28</f>
        <v>II квартал</v>
      </c>
      <c r="I28" s="37" t="str">
        <f>+D28</f>
        <v>III квартал</v>
      </c>
      <c r="J28" s="39" t="str">
        <f>+E28</f>
        <v>IV квартал</v>
      </c>
      <c r="K28" s="39" t="str">
        <f t="shared" ref="K28" si="5">+F28</f>
        <v>год</v>
      </c>
    </row>
    <row r="29" spans="1:11" s="20" customFormat="1" ht="18.75" customHeight="1">
      <c r="A29" s="19" t="s">
        <v>4</v>
      </c>
      <c r="B29" s="22">
        <v>0</v>
      </c>
      <c r="C29" s="43">
        <v>0</v>
      </c>
      <c r="D29" s="22">
        <v>0</v>
      </c>
      <c r="E29" s="22">
        <v>0</v>
      </c>
      <c r="F29" s="22">
        <f>SUM(B29:E29)</f>
        <v>0</v>
      </c>
      <c r="G29" s="22">
        <v>0</v>
      </c>
      <c r="H29" s="22">
        <v>0</v>
      </c>
      <c r="I29" s="22">
        <v>0</v>
      </c>
      <c r="J29" s="22">
        <v>0</v>
      </c>
      <c r="K29" s="22">
        <f>SUM(G29:J29)</f>
        <v>0</v>
      </c>
    </row>
    <row r="30" spans="1:11" s="20" customFormat="1" ht="18.75" customHeight="1">
      <c r="A30" s="19" t="s">
        <v>5</v>
      </c>
      <c r="B30" s="22">
        <v>0</v>
      </c>
      <c r="C30" s="43">
        <v>0</v>
      </c>
      <c r="D30" s="22">
        <v>0</v>
      </c>
      <c r="E30" s="22">
        <v>0</v>
      </c>
      <c r="F30" s="22">
        <f>SUM(B30:E30)</f>
        <v>0</v>
      </c>
      <c r="G30" s="22">
        <v>0</v>
      </c>
      <c r="H30" s="22">
        <v>0</v>
      </c>
      <c r="I30" s="22">
        <v>0</v>
      </c>
      <c r="J30" s="22">
        <v>0</v>
      </c>
      <c r="K30" s="22">
        <f>SUM(G30:J30)</f>
        <v>0</v>
      </c>
    </row>
    <row r="31" spans="1:11" s="20" customFormat="1" ht="15" customHeight="1">
      <c r="A31" s="19" t="s">
        <v>6</v>
      </c>
      <c r="B31" s="22">
        <v>0</v>
      </c>
      <c r="C31" s="43">
        <v>0</v>
      </c>
      <c r="D31" s="22">
        <v>0</v>
      </c>
      <c r="E31" s="22">
        <v>0</v>
      </c>
      <c r="F31" s="22">
        <f>SUM(B31:E31)</f>
        <v>0</v>
      </c>
      <c r="G31" s="22">
        <v>0</v>
      </c>
      <c r="H31" s="22">
        <v>0</v>
      </c>
      <c r="I31" s="22">
        <v>0</v>
      </c>
      <c r="J31" s="22">
        <v>0</v>
      </c>
      <c r="K31" s="22">
        <f>SUM(G31:J31)</f>
        <v>0</v>
      </c>
    </row>
    <row r="32" spans="1:11" s="20" customFormat="1" ht="15">
      <c r="A32" s="23" t="s">
        <v>43</v>
      </c>
      <c r="B32" s="24">
        <f>SUM(B29:B31)</f>
        <v>0</v>
      </c>
      <c r="C32" s="24">
        <f>SUM(C29:C31)</f>
        <v>0</v>
      </c>
      <c r="D32" s="24">
        <f>SUM(D29:D31)</f>
        <v>0</v>
      </c>
      <c r="E32" s="24">
        <f>SUM(E29:E31)</f>
        <v>0</v>
      </c>
      <c r="F32" s="24">
        <f>SUM(B32:E32)</f>
        <v>0</v>
      </c>
      <c r="G32" s="24">
        <f>SUM(G29:G31)</f>
        <v>0</v>
      </c>
      <c r="H32" s="24">
        <f>SUM(H29:H31)</f>
        <v>0</v>
      </c>
      <c r="I32" s="24">
        <f>SUM(I29:I31)</f>
        <v>0</v>
      </c>
      <c r="J32" s="24">
        <f>SUM(J29:J31)</f>
        <v>0</v>
      </c>
      <c r="K32" s="24">
        <f>SUM(G32:J32)</f>
        <v>0</v>
      </c>
    </row>
    <row r="33" spans="1:11" s="20" customFormat="1" ht="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0" customFormat="1" ht="19.5" customHeight="1">
      <c r="A34" s="117" t="s">
        <v>131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</row>
    <row r="35" spans="1:11" s="20" customFormat="1" ht="15">
      <c r="A35" s="118" t="s">
        <v>42</v>
      </c>
      <c r="B35" s="119" t="s">
        <v>111</v>
      </c>
      <c r="C35" s="119"/>
      <c r="D35" s="119"/>
      <c r="E35" s="119"/>
      <c r="F35" s="119"/>
      <c r="G35" s="119" t="s">
        <v>112</v>
      </c>
      <c r="H35" s="119"/>
      <c r="I35" s="119"/>
      <c r="J35" s="119"/>
      <c r="K35" s="119"/>
    </row>
    <row r="36" spans="1:11" s="20" customFormat="1" ht="15">
      <c r="A36" s="118"/>
      <c r="B36" s="37" t="str">
        <f>+B28</f>
        <v>февраль</v>
      </c>
      <c r="C36" s="39" t="str">
        <f t="shared" ref="C36:K36" si="6">+C28</f>
        <v>II квартал</v>
      </c>
      <c r="D36" s="39" t="str">
        <f t="shared" si="6"/>
        <v>III квартал</v>
      </c>
      <c r="E36" s="39" t="str">
        <f t="shared" si="6"/>
        <v>IV квартал</v>
      </c>
      <c r="F36" s="39" t="str">
        <f t="shared" si="6"/>
        <v>год</v>
      </c>
      <c r="G36" s="39" t="str">
        <f t="shared" si="6"/>
        <v>февраль</v>
      </c>
      <c r="H36" s="39" t="str">
        <f t="shared" si="6"/>
        <v>II квартал</v>
      </c>
      <c r="I36" s="39" t="str">
        <f t="shared" si="6"/>
        <v>III квартал</v>
      </c>
      <c r="J36" s="39" t="str">
        <f t="shared" si="6"/>
        <v>IV квартал</v>
      </c>
      <c r="K36" s="39" t="str">
        <f t="shared" si="6"/>
        <v>год</v>
      </c>
    </row>
    <row r="37" spans="1:11" s="20" customFormat="1" ht="15">
      <c r="A37" s="19" t="s">
        <v>4</v>
      </c>
      <c r="B37" s="22">
        <v>0</v>
      </c>
      <c r="C37" s="22">
        <v>0</v>
      </c>
      <c r="D37" s="22">
        <v>0</v>
      </c>
      <c r="E37" s="22">
        <v>0</v>
      </c>
      <c r="F37" s="22">
        <f>SUM(B37:E37)</f>
        <v>0</v>
      </c>
      <c r="G37" s="22">
        <f>+G29</f>
        <v>0</v>
      </c>
      <c r="H37" s="22">
        <f t="shared" ref="H37:I37" si="7">+H29</f>
        <v>0</v>
      </c>
      <c r="I37" s="22">
        <f t="shared" si="7"/>
        <v>0</v>
      </c>
      <c r="J37" s="22">
        <v>0</v>
      </c>
      <c r="K37" s="22">
        <f>SUM(G37:J37)</f>
        <v>0</v>
      </c>
    </row>
    <row r="38" spans="1:11" s="20" customFormat="1" ht="15">
      <c r="A38" s="19" t="s">
        <v>5</v>
      </c>
      <c r="B38" s="22">
        <v>0</v>
      </c>
      <c r="C38" s="22">
        <v>0</v>
      </c>
      <c r="D38" s="22">
        <v>0</v>
      </c>
      <c r="E38" s="22">
        <v>0</v>
      </c>
      <c r="F38" s="22">
        <f>SUM(B38:E38)</f>
        <v>0</v>
      </c>
      <c r="G38" s="22">
        <v>0</v>
      </c>
      <c r="H38" s="22">
        <f t="shared" ref="H38:I38" si="8">+H30</f>
        <v>0</v>
      </c>
      <c r="I38" s="22">
        <f t="shared" si="8"/>
        <v>0</v>
      </c>
      <c r="J38" s="22">
        <v>0</v>
      </c>
      <c r="K38" s="22">
        <f>SUM(G38:J38)</f>
        <v>0</v>
      </c>
    </row>
    <row r="39" spans="1:11" s="20" customFormat="1" ht="15">
      <c r="A39" s="19" t="s">
        <v>6</v>
      </c>
      <c r="B39" s="22">
        <v>0</v>
      </c>
      <c r="C39" s="22">
        <v>0</v>
      </c>
      <c r="D39" s="22">
        <v>0</v>
      </c>
      <c r="E39" s="22">
        <v>0</v>
      </c>
      <c r="F39" s="22">
        <f>SUM(B39:E39)</f>
        <v>0</v>
      </c>
      <c r="G39" s="22">
        <v>0</v>
      </c>
      <c r="H39" s="22">
        <f t="shared" ref="H39:I39" si="9">+H31</f>
        <v>0</v>
      </c>
      <c r="I39" s="22">
        <f t="shared" si="9"/>
        <v>0</v>
      </c>
      <c r="J39" s="22">
        <v>0</v>
      </c>
      <c r="K39" s="22">
        <f>SUM(G39:J39)</f>
        <v>0</v>
      </c>
    </row>
    <row r="40" spans="1:11" s="20" customFormat="1" ht="15">
      <c r="A40" s="23" t="s">
        <v>43</v>
      </c>
      <c r="B40" s="24">
        <f>SUM(B37:B39)</f>
        <v>0</v>
      </c>
      <c r="C40" s="24">
        <f>SUM(C37:C39)</f>
        <v>0</v>
      </c>
      <c r="D40" s="24">
        <f>SUM(D37:D39)</f>
        <v>0</v>
      </c>
      <c r="E40" s="24">
        <f>SUM(E37:E39)</f>
        <v>0</v>
      </c>
      <c r="F40" s="24">
        <f>SUM(B40:E40)</f>
        <v>0</v>
      </c>
      <c r="G40" s="24">
        <f>SUM(G37:G39)</f>
        <v>0</v>
      </c>
      <c r="H40" s="24">
        <f>SUM(H37:H39)</f>
        <v>0</v>
      </c>
      <c r="I40" s="24">
        <f>SUM(I37:I39)</f>
        <v>0</v>
      </c>
      <c r="J40" s="24">
        <f>SUM(J37:J39)</f>
        <v>0</v>
      </c>
      <c r="K40" s="24">
        <f>SUM(G40:J40)</f>
        <v>0</v>
      </c>
    </row>
  </sheetData>
  <mergeCells count="17"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  <mergeCell ref="A27:A28"/>
    <mergeCell ref="B27:F27"/>
    <mergeCell ref="G27:K27"/>
    <mergeCell ref="A34:K34"/>
    <mergeCell ref="A35:A36"/>
    <mergeCell ref="B35:F35"/>
    <mergeCell ref="G35:K3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A4" sqref="A4:E4"/>
    </sheetView>
  </sheetViews>
  <sheetFormatPr defaultRowHeight="15"/>
  <cols>
    <col min="1" max="1" width="45.5703125" style="20" customWidth="1"/>
    <col min="2" max="2" width="12.85546875" style="20" customWidth="1"/>
    <col min="3" max="3" width="13.42578125" style="20" customWidth="1"/>
    <col min="4" max="4" width="15" style="20" customWidth="1"/>
    <col min="5" max="16384" width="9.140625" style="20"/>
  </cols>
  <sheetData>
    <row r="1" spans="1:6" customFormat="1" ht="20.100000000000001" customHeight="1">
      <c r="A1" s="133" t="s">
        <v>46</v>
      </c>
      <c r="B1" s="133"/>
      <c r="C1" s="133"/>
      <c r="D1" s="133"/>
      <c r="E1" s="133"/>
      <c r="F1" s="11"/>
    </row>
    <row r="2" spans="1:6" customFormat="1" ht="20.100000000000001" customHeight="1">
      <c r="A2" s="135" t="s">
        <v>47</v>
      </c>
      <c r="B2" s="135"/>
      <c r="C2" s="38" t="str">
        <f>+'1)'!G24</f>
        <v>февраль</v>
      </c>
      <c r="D2" s="45" t="str">
        <f>+'1)'!H24</f>
        <v>2016 г.</v>
      </c>
      <c r="E2" s="38"/>
      <c r="F2" s="11"/>
    </row>
    <row r="3" spans="1:6" customFormat="1" ht="31.5" customHeight="1">
      <c r="A3" s="38"/>
      <c r="B3" s="38"/>
      <c r="C3" s="38"/>
      <c r="D3" s="38"/>
      <c r="E3" s="38"/>
      <c r="F3" s="11"/>
    </row>
    <row r="4" spans="1:6" s="30" customFormat="1">
      <c r="A4" s="134" t="s">
        <v>132</v>
      </c>
      <c r="B4" s="134"/>
      <c r="C4" s="134"/>
      <c r="D4" s="134"/>
      <c r="E4" s="134"/>
      <c r="F4" s="29"/>
    </row>
    <row r="5" spans="1:6" s="30" customFormat="1">
      <c r="A5" s="88"/>
      <c r="B5" s="89"/>
      <c r="C5" s="89"/>
      <c r="D5" s="89"/>
      <c r="E5" s="89"/>
      <c r="F5" s="29"/>
    </row>
    <row r="6" spans="1:6" s="90" customFormat="1" ht="45">
      <c r="A6" s="106" t="s">
        <v>27</v>
      </c>
      <c r="B6" s="106" t="s">
        <v>28</v>
      </c>
      <c r="C6" s="106" t="s">
        <v>29</v>
      </c>
      <c r="D6" s="106" t="s">
        <v>30</v>
      </c>
      <c r="E6" s="106" t="s">
        <v>31</v>
      </c>
    </row>
    <row r="7" spans="1:6" s="29" customFormat="1" ht="15" customHeight="1">
      <c r="A7" s="91" t="s">
        <v>32</v>
      </c>
      <c r="B7" s="91"/>
      <c r="C7" s="91"/>
      <c r="D7" s="91"/>
      <c r="E7" s="91"/>
    </row>
    <row r="8" spans="1:6" s="29" customFormat="1" ht="15" customHeight="1">
      <c r="A8" s="92" t="s">
        <v>126</v>
      </c>
      <c r="B8" s="93" t="s">
        <v>115</v>
      </c>
      <c r="C8" s="94">
        <v>42401</v>
      </c>
      <c r="D8" s="94">
        <v>42401</v>
      </c>
      <c r="E8" s="95">
        <v>32.799999999999997</v>
      </c>
    </row>
    <row r="9" spans="1:6" s="29" customFormat="1" ht="15" customHeight="1">
      <c r="A9" s="92" t="s">
        <v>127</v>
      </c>
      <c r="B9" s="93" t="s">
        <v>115</v>
      </c>
      <c r="C9" s="94">
        <v>42423</v>
      </c>
      <c r="D9" s="94">
        <v>42423</v>
      </c>
      <c r="E9" s="95">
        <v>20</v>
      </c>
    </row>
    <row r="10" spans="1:6" s="29" customFormat="1" ht="15" customHeight="1">
      <c r="A10" s="96"/>
      <c r="B10" s="97"/>
      <c r="C10" s="98"/>
      <c r="D10" s="98"/>
      <c r="E10" s="97"/>
    </row>
    <row r="11" spans="1:6" s="29" customFormat="1" ht="15" customHeight="1">
      <c r="A11" s="91" t="s">
        <v>33</v>
      </c>
      <c r="B11" s="91"/>
      <c r="C11" s="91"/>
      <c r="D11" s="91"/>
      <c r="E11" s="91"/>
    </row>
    <row r="12" spans="1:6" s="29" customFormat="1" ht="15" customHeight="1">
      <c r="A12" s="96"/>
      <c r="B12" s="99"/>
      <c r="C12" s="99"/>
      <c r="D12" s="99"/>
      <c r="E12" s="100"/>
    </row>
    <row r="13" spans="1:6" s="29" customFormat="1" ht="15" customHeight="1">
      <c r="A13" s="101" t="s">
        <v>34</v>
      </c>
      <c r="B13" s="99"/>
      <c r="C13" s="99"/>
      <c r="D13" s="99"/>
      <c r="E13" s="100"/>
    </row>
    <row r="14" spans="1:6" s="29" customFormat="1" ht="15" customHeight="1">
      <c r="A14" s="96"/>
      <c r="B14" s="99"/>
      <c r="C14" s="98"/>
      <c r="D14" s="98"/>
      <c r="E14" s="102"/>
    </row>
    <row r="15" spans="1:6" s="29" customFormat="1" ht="15" customHeight="1">
      <c r="A15" s="96"/>
      <c r="B15" s="99"/>
      <c r="C15" s="98"/>
      <c r="D15" s="98"/>
      <c r="E15" s="102"/>
    </row>
    <row r="16" spans="1:6" s="29" customFormat="1" ht="15" customHeight="1">
      <c r="A16" s="103" t="s">
        <v>35</v>
      </c>
      <c r="B16" s="99"/>
      <c r="C16" s="99"/>
      <c r="D16" s="99"/>
      <c r="E16" s="104"/>
    </row>
    <row r="17" spans="1:5" s="30" customFormat="1">
      <c r="A17" s="105" t="s">
        <v>128</v>
      </c>
      <c r="B17" s="93" t="s">
        <v>115</v>
      </c>
      <c r="C17" s="94">
        <v>42423</v>
      </c>
      <c r="D17" s="94">
        <v>42423</v>
      </c>
      <c r="E17" s="95">
        <v>12.8</v>
      </c>
    </row>
    <row r="18" spans="1:5" s="30" customFormat="1" ht="14.25"/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A6" sqref="A6:A7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6" t="s">
        <v>49</v>
      </c>
      <c r="B2" s="136"/>
      <c r="C2" s="136"/>
      <c r="D2" s="136"/>
      <c r="E2" s="136"/>
      <c r="F2" s="136"/>
      <c r="G2" s="136"/>
      <c r="H2" s="136"/>
    </row>
    <row r="3" spans="1:8" ht="20.100000000000001" customHeight="1">
      <c r="A3" s="146" t="s">
        <v>48</v>
      </c>
      <c r="B3" s="146"/>
      <c r="C3" s="146"/>
      <c r="D3" s="146"/>
      <c r="E3" s="146"/>
      <c r="F3" s="40" t="str">
        <f>+'2)'!C2</f>
        <v>февраль</v>
      </c>
      <c r="G3" s="46" t="str">
        <f>+'2)'!D2</f>
        <v>2016 г.</v>
      </c>
      <c r="H3" s="40"/>
    </row>
    <row r="4" spans="1:8" ht="12" customHeight="1">
      <c r="A4" s="17"/>
      <c r="B4" s="17"/>
      <c r="C4" s="17"/>
      <c r="D4" s="17"/>
      <c r="E4" s="17"/>
      <c r="F4" s="17"/>
      <c r="G4" s="17"/>
      <c r="H4" s="17"/>
    </row>
    <row r="5" spans="1:8" ht="15">
      <c r="A5" s="137" t="s">
        <v>7</v>
      </c>
      <c r="B5" s="137"/>
      <c r="C5" s="137"/>
      <c r="D5" s="137"/>
      <c r="E5" s="137"/>
      <c r="F5" s="137"/>
      <c r="G5" s="137"/>
      <c r="H5" s="137"/>
    </row>
    <row r="6" spans="1:8" ht="78" customHeight="1">
      <c r="A6" s="138" t="s">
        <v>8</v>
      </c>
      <c r="B6" s="138" t="s">
        <v>9</v>
      </c>
      <c r="C6" s="138" t="s">
        <v>10</v>
      </c>
      <c r="D6" s="140" t="s">
        <v>11</v>
      </c>
      <c r="E6" s="141"/>
      <c r="F6" s="142" t="s">
        <v>12</v>
      </c>
      <c r="G6" s="143"/>
      <c r="H6" s="144" t="s">
        <v>13</v>
      </c>
    </row>
    <row r="7" spans="1:8" ht="75.75" customHeight="1">
      <c r="A7" s="139"/>
      <c r="B7" s="139"/>
      <c r="C7" s="139"/>
      <c r="D7" s="25" t="s">
        <v>14</v>
      </c>
      <c r="E7" s="25" t="s">
        <v>15</v>
      </c>
      <c r="F7" s="26" t="s">
        <v>16</v>
      </c>
      <c r="G7" s="26" t="s">
        <v>17</v>
      </c>
      <c r="H7" s="145"/>
    </row>
    <row r="8" spans="1:8" ht="20.100000000000001" customHeight="1">
      <c r="A8" s="1">
        <v>1</v>
      </c>
      <c r="B8" s="1" t="s">
        <v>18</v>
      </c>
      <c r="C8" s="1" t="s">
        <v>19</v>
      </c>
      <c r="D8" s="1">
        <v>10</v>
      </c>
      <c r="E8" s="2">
        <v>10</v>
      </c>
      <c r="F8" s="13">
        <v>10.3</v>
      </c>
      <c r="G8" s="13">
        <v>10.3</v>
      </c>
      <c r="H8" s="13">
        <v>10.3</v>
      </c>
    </row>
    <row r="9" spans="1:8" ht="20.100000000000001" customHeight="1">
      <c r="A9" s="1">
        <v>2</v>
      </c>
      <c r="B9" s="1" t="s">
        <v>4</v>
      </c>
      <c r="C9" s="1" t="s">
        <v>20</v>
      </c>
      <c r="D9" s="1">
        <v>31.5</v>
      </c>
      <c r="E9" s="3">
        <v>40</v>
      </c>
      <c r="F9" s="13">
        <v>48.1</v>
      </c>
      <c r="G9" s="13">
        <v>48.1</v>
      </c>
      <c r="H9" s="13">
        <v>48.1</v>
      </c>
    </row>
    <row r="10" spans="1:8" ht="20.100000000000001" customHeight="1">
      <c r="A10" s="1">
        <v>3</v>
      </c>
      <c r="B10" s="1" t="s">
        <v>5</v>
      </c>
      <c r="C10" s="1" t="s">
        <v>21</v>
      </c>
      <c r="D10" s="1">
        <v>80</v>
      </c>
      <c r="E10" s="3">
        <v>63</v>
      </c>
      <c r="F10" s="13">
        <v>109.5</v>
      </c>
      <c r="G10" s="13">
        <v>109.5</v>
      </c>
      <c r="H10" s="13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8"/>
  <sheetViews>
    <sheetView workbookViewId="0">
      <selection activeCell="A17" sqref="A17:L17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51" t="s">
        <v>88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1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</row>
    <row r="4" spans="1:12" ht="15" customHeight="1">
      <c r="A4" s="153" t="s">
        <v>36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</row>
    <row r="5" spans="1:12" s="59" customFormat="1" ht="15" customHeight="1">
      <c r="A5" s="154" t="s">
        <v>74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</row>
    <row r="6" spans="1:12" ht="106.5" customHeight="1">
      <c r="A6" s="155" t="s">
        <v>75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</row>
    <row r="7" spans="1:12" ht="30" customHeight="1">
      <c r="A7" s="155" t="s">
        <v>76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</row>
    <row r="8" spans="1:12" ht="30" customHeight="1">
      <c r="A8" s="155" t="s">
        <v>85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</row>
    <row r="9" spans="1:12" ht="15" customHeight="1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53" t="s">
        <v>37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</row>
    <row r="11" spans="1:12" s="20" customFormat="1" ht="78" customHeight="1">
      <c r="A11" s="148" t="s">
        <v>68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</row>
    <row r="12" spans="1:12" s="20" customFormat="1" ht="45.75" customHeight="1">
      <c r="A12" s="148" t="s">
        <v>38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</row>
    <row r="13" spans="1:12" s="20" customFormat="1" ht="31.5" customHeight="1">
      <c r="A13" s="150" t="s">
        <v>69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</row>
    <row r="14" spans="1:12" s="20" customFormat="1" ht="48.75" customHeight="1">
      <c r="A14" s="148" t="s">
        <v>70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</row>
    <row r="15" spans="1:12" s="20" customFormat="1" ht="45" customHeight="1">
      <c r="A15" s="148" t="s">
        <v>71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</row>
    <row r="16" spans="1:12" s="20" customFormat="1" ht="15">
      <c r="A16" s="148" t="s">
        <v>72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</row>
    <row r="17" spans="1:12" s="20" customFormat="1" ht="75.75" customHeight="1">
      <c r="A17" s="149" t="s">
        <v>86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</row>
    <row r="18" spans="1:12" s="20" customFormat="1" ht="33" customHeight="1">
      <c r="A18" s="148" t="s">
        <v>73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</row>
    <row r="19" spans="1:12" s="20" customFormat="1" ht="66.75" customHeight="1">
      <c r="A19" s="148" t="s">
        <v>87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</row>
    <row r="24" spans="1:12" ht="15">
      <c r="A24" s="147" t="s">
        <v>67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58" t="s">
        <v>66</v>
      </c>
    </row>
    <row r="26" spans="1:12" ht="15">
      <c r="A26" s="147" t="s">
        <v>121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58" t="s">
        <v>120</v>
      </c>
    </row>
    <row r="28" spans="1:12" ht="15">
      <c r="A28" s="147" t="s">
        <v>123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58" t="s">
        <v>124</v>
      </c>
    </row>
  </sheetData>
  <mergeCells count="20">
    <mergeCell ref="A2:L2"/>
    <mergeCell ref="A3:L3"/>
    <mergeCell ref="A10:L10"/>
    <mergeCell ref="A5:L5"/>
    <mergeCell ref="A6:L6"/>
    <mergeCell ref="A7:L7"/>
    <mergeCell ref="A8:L8"/>
    <mergeCell ref="A4:L4"/>
    <mergeCell ref="A16:L16"/>
    <mergeCell ref="A17:L17"/>
    <mergeCell ref="A14:L14"/>
    <mergeCell ref="A15:L15"/>
    <mergeCell ref="A11:L11"/>
    <mergeCell ref="A12:L12"/>
    <mergeCell ref="A13:L13"/>
    <mergeCell ref="A28:K28"/>
    <mergeCell ref="A26:K26"/>
    <mergeCell ref="A24:K24"/>
    <mergeCell ref="A19:L19"/>
    <mergeCell ref="A18:L18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4"/>
  </cols>
  <sheetData>
    <row r="2" spans="1:10" ht="31.5" customHeight="1">
      <c r="A2" s="156" t="s">
        <v>40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>
      <c r="A3" s="35"/>
    </row>
    <row r="4" spans="1:10">
      <c r="A4" s="34" t="s">
        <v>39</v>
      </c>
    </row>
    <row r="6" spans="1:10" ht="35.25" customHeight="1">
      <c r="A6" s="157" t="s">
        <v>122</v>
      </c>
      <c r="B6" s="157"/>
      <c r="C6" s="157"/>
      <c r="D6" s="157"/>
      <c r="E6" s="157"/>
      <c r="F6" s="157"/>
      <c r="G6" s="157"/>
      <c r="H6" s="157"/>
      <c r="I6" s="157"/>
      <c r="J6" s="157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4" sqref="A4:A5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36" t="s">
        <v>51</v>
      </c>
      <c r="B1" s="136"/>
      <c r="C1" s="136"/>
      <c r="D1" s="136"/>
      <c r="E1" s="136"/>
      <c r="F1" s="36"/>
      <c r="G1" s="36"/>
      <c r="H1" s="36"/>
    </row>
    <row r="2" spans="1:8" ht="15" customHeight="1">
      <c r="A2" s="146" t="s">
        <v>50</v>
      </c>
      <c r="B2" s="146"/>
      <c r="C2" s="146"/>
      <c r="D2" s="40" t="str">
        <f>+'3)'!F3</f>
        <v>февраль</v>
      </c>
      <c r="E2" s="46" t="str">
        <f>+'3)'!G3</f>
        <v>2016 г.</v>
      </c>
      <c r="F2" s="36"/>
      <c r="G2" s="36"/>
      <c r="H2" s="36"/>
    </row>
    <row r="4" spans="1:8" ht="12.75" customHeight="1">
      <c r="A4" s="161" t="s">
        <v>8</v>
      </c>
      <c r="B4" s="161" t="s">
        <v>9</v>
      </c>
      <c r="C4" s="161" t="s">
        <v>41</v>
      </c>
      <c r="D4" s="163" t="s">
        <v>44</v>
      </c>
      <c r="E4" s="163"/>
    </row>
    <row r="5" spans="1:8" ht="12.75" customHeight="1">
      <c r="A5" s="162"/>
      <c r="B5" s="162"/>
      <c r="C5" s="162"/>
      <c r="D5" s="163"/>
      <c r="E5" s="163"/>
    </row>
    <row r="6" spans="1:8">
      <c r="A6" s="107">
        <v>1</v>
      </c>
      <c r="B6" s="108" t="s">
        <v>60</v>
      </c>
      <c r="C6" s="109">
        <f>+C7+C8+C9</f>
        <v>0</v>
      </c>
      <c r="D6" s="158"/>
      <c r="E6" s="158"/>
    </row>
    <row r="7" spans="1:8">
      <c r="A7" s="64" t="s">
        <v>62</v>
      </c>
      <c r="B7" s="65" t="s">
        <v>92</v>
      </c>
      <c r="C7" s="66">
        <v>0</v>
      </c>
      <c r="D7" s="159"/>
      <c r="E7" s="159"/>
    </row>
    <row r="8" spans="1:8" ht="43.5" customHeight="1">
      <c r="A8" s="64" t="s">
        <v>63</v>
      </c>
      <c r="B8" s="65" t="s">
        <v>65</v>
      </c>
      <c r="C8" s="66">
        <v>0</v>
      </c>
      <c r="D8" s="159"/>
      <c r="E8" s="159"/>
    </row>
    <row r="9" spans="1:8" ht="53.25" customHeight="1">
      <c r="A9" s="64" t="s">
        <v>64</v>
      </c>
      <c r="B9" s="65" t="s">
        <v>61</v>
      </c>
      <c r="C9" s="66">
        <v>0</v>
      </c>
      <c r="D9" s="159"/>
      <c r="E9" s="159"/>
    </row>
    <row r="10" spans="1:8">
      <c r="A10" s="107">
        <v>2</v>
      </c>
      <c r="B10" s="108" t="s">
        <v>116</v>
      </c>
      <c r="C10" s="109">
        <f>+C11+C12+C13</f>
        <v>1</v>
      </c>
      <c r="D10" s="158"/>
      <c r="E10" s="158"/>
    </row>
    <row r="11" spans="1:8">
      <c r="A11" s="64" t="s">
        <v>89</v>
      </c>
      <c r="B11" s="65" t="s">
        <v>92</v>
      </c>
      <c r="C11" s="66"/>
      <c r="D11" s="159"/>
      <c r="E11" s="159"/>
    </row>
    <row r="12" spans="1:8" ht="43.5" customHeight="1">
      <c r="A12" s="64" t="s">
        <v>90</v>
      </c>
      <c r="B12" s="65" t="s">
        <v>65</v>
      </c>
      <c r="C12" s="66">
        <v>1</v>
      </c>
      <c r="D12" s="159" t="s">
        <v>130</v>
      </c>
      <c r="E12" s="159"/>
    </row>
    <row r="13" spans="1:8" ht="53.25" customHeight="1">
      <c r="A13" s="64" t="s">
        <v>91</v>
      </c>
      <c r="B13" s="65" t="s">
        <v>61</v>
      </c>
      <c r="C13" s="66"/>
      <c r="D13" s="159"/>
      <c r="E13" s="159"/>
    </row>
    <row r="14" spans="1:8" s="59" customFormat="1" ht="25.5">
      <c r="A14" s="107">
        <v>2</v>
      </c>
      <c r="B14" s="108" t="s">
        <v>97</v>
      </c>
      <c r="C14" s="109">
        <f>+C15+C16+C17</f>
        <v>0</v>
      </c>
      <c r="D14" s="158"/>
      <c r="E14" s="158"/>
    </row>
    <row r="15" spans="1:8">
      <c r="A15" s="64" t="s">
        <v>89</v>
      </c>
      <c r="B15" s="65" t="s">
        <v>92</v>
      </c>
      <c r="C15" s="66">
        <v>0</v>
      </c>
      <c r="D15" s="159"/>
      <c r="E15" s="159"/>
    </row>
    <row r="16" spans="1:8" ht="48.75" customHeight="1">
      <c r="A16" s="64" t="s">
        <v>90</v>
      </c>
      <c r="B16" s="65" t="s">
        <v>65</v>
      </c>
      <c r="C16" s="66">
        <v>0</v>
      </c>
      <c r="D16" s="159"/>
      <c r="E16" s="159"/>
    </row>
    <row r="17" spans="1:5" ht="57.75" customHeight="1">
      <c r="A17" s="64" t="s">
        <v>91</v>
      </c>
      <c r="B17" s="65" t="s">
        <v>61</v>
      </c>
      <c r="C17" s="66">
        <v>0</v>
      </c>
      <c r="D17" s="159"/>
      <c r="E17" s="159"/>
    </row>
    <row r="18" spans="1:5" s="59" customFormat="1" ht="25.5">
      <c r="A18" s="107">
        <v>3</v>
      </c>
      <c r="B18" s="108" t="s">
        <v>96</v>
      </c>
      <c r="C18" s="109">
        <f>+C19+C20+C21</f>
        <v>0</v>
      </c>
      <c r="D18" s="158"/>
      <c r="E18" s="158"/>
    </row>
    <row r="19" spans="1:5">
      <c r="A19" s="64" t="s">
        <v>93</v>
      </c>
      <c r="B19" s="65" t="s">
        <v>92</v>
      </c>
      <c r="C19" s="66">
        <v>0</v>
      </c>
      <c r="D19" s="159"/>
      <c r="E19" s="159"/>
    </row>
    <row r="20" spans="1:5" ht="25.5">
      <c r="A20" s="64" t="s">
        <v>94</v>
      </c>
      <c r="B20" s="65" t="s">
        <v>65</v>
      </c>
      <c r="C20" s="66">
        <v>0</v>
      </c>
      <c r="D20" s="159"/>
      <c r="E20" s="159"/>
    </row>
    <row r="21" spans="1:5" ht="57.75" customHeight="1">
      <c r="A21" s="64" t="s">
        <v>95</v>
      </c>
      <c r="B21" s="65" t="s">
        <v>61</v>
      </c>
      <c r="C21" s="66">
        <v>0</v>
      </c>
      <c r="D21" s="159"/>
      <c r="E21" s="159"/>
    </row>
    <row r="23" spans="1:5" ht="38.25" customHeight="1">
      <c r="A23" s="160" t="s">
        <v>133</v>
      </c>
      <c r="B23" s="160"/>
      <c r="C23" s="160"/>
      <c r="D23" s="160"/>
      <c r="E23" s="160"/>
    </row>
  </sheetData>
  <mergeCells count="23">
    <mergeCell ref="A23:E23"/>
    <mergeCell ref="A4:A5"/>
    <mergeCell ref="B4:B5"/>
    <mergeCell ref="C4:C5"/>
    <mergeCell ref="D4:E5"/>
    <mergeCell ref="D6:E6"/>
    <mergeCell ref="D7:E7"/>
    <mergeCell ref="D8:E8"/>
    <mergeCell ref="D9:E9"/>
    <mergeCell ref="D15:E15"/>
    <mergeCell ref="D17:E17"/>
    <mergeCell ref="D14:E14"/>
    <mergeCell ref="D19:E19"/>
    <mergeCell ref="D20:E20"/>
    <mergeCell ref="D21:E21"/>
    <mergeCell ref="D16:E16"/>
    <mergeCell ref="D18:E18"/>
    <mergeCell ref="A1:E1"/>
    <mergeCell ref="A2:C2"/>
    <mergeCell ref="D10:E10"/>
    <mergeCell ref="D11:E11"/>
    <mergeCell ref="D12:E12"/>
    <mergeCell ref="D13:E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B11" sqref="B11"/>
    </sheetView>
  </sheetViews>
  <sheetFormatPr defaultColWidth="8.7109375" defaultRowHeight="11.45" customHeight="1"/>
  <cols>
    <col min="1" max="1" width="1.28515625" style="47" customWidth="1"/>
    <col min="2" max="2" width="50.140625" style="47" customWidth="1"/>
    <col min="3" max="3" width="13.7109375" style="47" customWidth="1"/>
    <col min="4" max="4" width="11.28515625" style="47" customWidth="1"/>
    <col min="5" max="5" width="16" style="47" customWidth="1"/>
  </cols>
  <sheetData>
    <row r="1" spans="1:6" s="47" customFormat="1" ht="38.25" customHeight="1">
      <c r="B1" s="156" t="s">
        <v>57</v>
      </c>
      <c r="C1" s="156"/>
      <c r="D1" s="156"/>
      <c r="E1" s="156"/>
    </row>
    <row r="2" spans="1:6" s="47" customFormat="1" ht="21" customHeight="1">
      <c r="B2" s="49" t="s">
        <v>58</v>
      </c>
      <c r="C2" s="82" t="str">
        <f>+'6)'!$D$2</f>
        <v>февраль</v>
      </c>
      <c r="D2" s="48" t="str">
        <f>+'6)'!$E$2</f>
        <v>2016 г.</v>
      </c>
      <c r="E2" s="86" t="s">
        <v>78</v>
      </c>
      <c r="F2" s="85" t="s">
        <v>78</v>
      </c>
    </row>
    <row r="3" spans="1:6" ht="18" customHeight="1"/>
    <row r="4" spans="1:6" ht="20.100000000000001" customHeight="1">
      <c r="B4" s="50" t="s">
        <v>52</v>
      </c>
      <c r="C4" s="164" t="s">
        <v>81</v>
      </c>
      <c r="D4" s="164" t="s">
        <v>117</v>
      </c>
      <c r="E4" s="164" t="s">
        <v>77</v>
      </c>
    </row>
    <row r="5" spans="1:6" ht="20.100000000000001" customHeight="1">
      <c r="B5" s="50" t="s">
        <v>53</v>
      </c>
      <c r="C5" s="164"/>
      <c r="D5" s="164"/>
      <c r="E5" s="164"/>
    </row>
    <row r="6" spans="1:6" ht="20.100000000000001" customHeight="1">
      <c r="B6" s="50" t="s">
        <v>54</v>
      </c>
      <c r="C6" s="164"/>
      <c r="D6" s="164"/>
      <c r="E6" s="164"/>
    </row>
    <row r="7" spans="1:6" ht="20.100000000000001" customHeight="1">
      <c r="B7" s="51" t="s">
        <v>55</v>
      </c>
      <c r="C7" s="51"/>
      <c r="D7" s="52"/>
      <c r="E7" s="53"/>
    </row>
    <row r="8" spans="1:6" ht="20.100000000000001" customHeight="1">
      <c r="B8" s="54" t="s">
        <v>56</v>
      </c>
      <c r="C8" s="54"/>
      <c r="D8" s="55"/>
      <c r="E8" s="56"/>
    </row>
    <row r="9" spans="1:6" ht="20.100000000000001" customHeight="1">
      <c r="B9" s="60" t="str">
        <f>CONCATENATE(C2,E2,D2)</f>
        <v>февраль_2016 г.</v>
      </c>
      <c r="C9" s="83">
        <v>174949</v>
      </c>
      <c r="D9" s="84">
        <f>+E9/C9</f>
        <v>1.9581999897112874</v>
      </c>
      <c r="E9" s="55">
        <v>342585.13</v>
      </c>
    </row>
    <row r="11" spans="1:6" s="20" customFormat="1" ht="17.25" customHeight="1">
      <c r="A11" s="62"/>
      <c r="B11" s="62" t="s">
        <v>82</v>
      </c>
      <c r="C11" s="62"/>
      <c r="D11" s="62"/>
      <c r="E11" s="62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dzyuba</cp:lastModifiedBy>
  <cp:lastPrinted>2013-11-13T08:33:25Z</cp:lastPrinted>
  <dcterms:created xsi:type="dcterms:W3CDTF">1996-10-08T23:32:33Z</dcterms:created>
  <dcterms:modified xsi:type="dcterms:W3CDTF">2016-03-14T10:29:18Z</dcterms:modified>
</cp:coreProperties>
</file>