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D9" i="10"/>
  <c r="D2" l="1"/>
  <c r="C2"/>
  <c r="C14" i="9"/>
  <c r="H24" i="1"/>
  <c r="D2" i="3" s="1"/>
  <c r="F1" i="1"/>
  <c r="F14"/>
  <c r="E9"/>
  <c r="C18" i="9"/>
  <c r="C6"/>
  <c r="E40" i="1" l="1"/>
  <c r="F40" s="1"/>
  <c r="E32"/>
  <c r="D9"/>
  <c r="F13"/>
  <c r="F12"/>
  <c r="F11"/>
  <c r="F10"/>
  <c r="F8"/>
  <c r="F7"/>
  <c r="E6"/>
  <c r="E5" s="1"/>
  <c r="J40"/>
  <c r="J32"/>
  <c r="C28" l="1"/>
  <c r="D28"/>
  <c r="B28"/>
  <c r="E4"/>
  <c r="E28" s="1"/>
  <c r="E1" l="1"/>
  <c r="I38"/>
  <c r="I39"/>
  <c r="H38"/>
  <c r="H39"/>
  <c r="H37"/>
  <c r="I37"/>
  <c r="G37"/>
  <c r="G40" s="1"/>
  <c r="G28"/>
  <c r="G3" i="2"/>
  <c r="E2" i="9" s="1"/>
  <c r="J28" i="1"/>
  <c r="J36" s="1"/>
  <c r="K28"/>
  <c r="K36" s="1"/>
  <c r="E36"/>
  <c r="F36"/>
  <c r="G36"/>
  <c r="B36"/>
  <c r="G24"/>
  <c r="C2" i="3" s="1"/>
  <c r="F3" i="2" s="1"/>
  <c r="D2" i="9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K37" i="1" l="1"/>
  <c r="K38"/>
  <c r="F9"/>
  <c r="B9" i="10"/>
  <c r="B5" i="1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<sst xmlns="http://schemas.openxmlformats.org/spreadsheetml/2006/main" count="157" uniqueCount="133">
  <si>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</si>
  <si>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</si>
  <si>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</si>
  <si>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</si>
  <si>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</si>
  <si>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</si>
  <si>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</si>
  <si>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</si>
  <si>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</si>
  <si>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</si>
  <si>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</si>
  <si>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</si>
  <si>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</si>
  <si>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</si>
  <si>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</si>
  <si>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</si>
  <si>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</si>
  <si>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</si>
  <si>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</si>
  <si>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</si>
  <si>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</si>
  <si>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</si>
  <si>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</si>
  <si>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</si>
  <si>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</si>
  <si>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</si>
  <si>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</si>
  <si>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</si>
  <si>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</si>
  <si>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</si>
  <si>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</si>
  <si>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</si>
  <si>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</si>
  <si>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</si>
  <si>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</si>
  <si>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</si>
  <si>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</si>
  <si>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</si>
  <si>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</si>
  <si>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</si>
  <si>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</si>
  <si>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</si>
  <si>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</si>
  <si>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</si>
  <si>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* - в случая отказа в подключении, приводятся причины, послуживщие основанием для принятия отрицательного решения.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</si>
  <si>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</si>
  <si>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</si>
  <si>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</si>
  <si>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</si>
  <si>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Сведения о техническом состоянии электрических сетей ОАО «Омскшина» за </t>
  </si>
  <si>
    <t>I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</si>
  <si>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</si>
  <si>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</si>
  <si>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</si>
  <si>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</si>
  <si>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</si>
  <si>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</si>
  <si>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</si>
  <si>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</si>
  <si>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</si>
  <si>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</si>
  <si>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</si>
  <si>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</si>
  <si>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</si>
  <si>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</si>
  <si>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2015 г.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</si>
  <si>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</si>
  <si>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</si>
  <si>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</si>
  <si>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</si>
  <si>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</si>
  <si>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</si>
  <si>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</si>
  <si>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</si>
  <si>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</si>
  <si>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</si>
  <si>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</si>
  <si>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</si>
  <si>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</si>
  <si>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</si>
  <si>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</si>
  <si>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</si>
  <si>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</si>
  <si>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</si>
  <si>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</si>
  <si>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 xml:space="preserve">Приказ об утверждении ставок за технологическое присоединение к электрическим сетям с 1 октября 2015 г. </t>
  </si>
  <si>
    <t>http://tarif.omskportal.ru/Portal/DownloadPage.aspx?type=15&amp;guid=9798cdc2-0fe3-4265-9c1f-cb507335db03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</si>
  <si>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</si>
  <si>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</si>
  <si>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</si>
  <si>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</si>
  <si>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</si>
  <si>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III квартал</t>
  </si>
  <si>
    <t>Мероприятия по устранению:</t>
  </si>
  <si>
    <t>ИП Беспрозваннова Наталья Дмитриевна, увеличение подключенной максимальной мощности на 72 кВт до 80 кВт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</si>
  <si>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</si>
  <si>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</si>
  <si>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</si>
  <si>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</si>
  <si>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</si>
  <si>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</si>
  <si>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</si>
  <si>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</si>
  <si>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</si>
  <si>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</si>
  <si>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</si>
  <si>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</si>
  <si>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</si>
  <si>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</si>
  <si>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</si>
  <si>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</si>
  <si>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</si>
  <si>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</si>
  <si>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</si>
  <si>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</si>
  <si>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</si>
  <si>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</si>
  <si>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</si>
  <si>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</si>
  <si>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</si>
  <si>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</si>
  <si>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</si>
  <si>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</si>
  <si>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</si>
  <si>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</si>
  <si>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</si>
  <si>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</si>
  <si>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>ноябрь</t>
  </si>
  <si>
    <t xml:space="preserve">АО "Омскэлектро", увеличение существующей максимальной мощности на 385 кВт. </t>
  </si>
  <si>
    <t>ТР I и II секций 0,4 кВ в РУ-0,4 кВ ТП-4</t>
  </si>
  <si>
    <t>ТР тран-ров Т-1 и Т-2 в РУ-0,4 кВ ТП-4</t>
  </si>
  <si>
    <t>ТР тран-ра Т-2 в ОРУ-110 кВ ГПП-15</t>
  </si>
  <si>
    <t xml:space="preserve">Цена (тариф) 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</si>
</sst>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8" formatCode="#,##0.00000"/>
  </numFmts>
  <fonts count="4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62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justify"/>
    </xf>
    <xf numFmtId="0" fontId="17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2" applyFont="1" applyFill="1" applyBorder="1" applyAlignment="1">
      <alignment horizontal="center" vertical="center" wrapText="1"/>
    </xf>
    <xf numFmtId="0" fontId="19" fillId="0" borderId="0" xfId="3" applyNumberFormat="1" applyFont="1" applyFill="1" applyBorder="1" applyAlignment="1" applyProtection="1">
      <alignment vertical="top"/>
    </xf>
    <xf numFmtId="0" fontId="22" fillId="0" borderId="1" xfId="0" applyFont="1" applyBorder="1" applyAlignment="1">
      <alignment horizontal="center"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" xfId="0" applyFont="1" applyBorder="1" applyAlignment="1">
      <alignment wrapText="1"/>
    </xf>
    <xf numFmtId="0" fontId="24" fillId="3" borderId="1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5" fillId="0" borderId="0" xfId="0" applyFont="1"/>
    <xf numFmtId="0" fontId="26" fillId="0" borderId="0" xfId="0" applyFont="1"/>
    <xf numFmtId="0" fontId="28" fillId="0" borderId="0" xfId="0" applyNumberFormat="1" applyFont="1" applyFill="1" applyBorder="1" applyAlignment="1" applyProtection="1">
      <alignment horizontal="justify" vertical="top" wrapText="1"/>
    </xf>
    <xf numFmtId="0" fontId="29" fillId="0" borderId="0" xfId="0" applyFont="1"/>
    <xf numFmtId="0" fontId="27" fillId="0" borderId="0" xfId="0" applyFont="1"/>
    <xf numFmtId="0" fontId="31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4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33" fillId="2" borderId="1" xfId="3" applyNumberFormat="1" applyFont="1" applyFill="1" applyBorder="1" applyAlignment="1" applyProtection="1">
      <alignment horizontal="center" vertical="top" wrapText="1"/>
    </xf>
    <xf numFmtId="0" fontId="33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20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right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left" vertical="top" wrapText="1"/>
    </xf>
    <xf numFmtId="4" fontId="34" fillId="3" borderId="1" xfId="0" applyNumberFormat="1" applyFont="1" applyFill="1" applyBorder="1" applyAlignment="1">
      <alignment horizontal="right" vertical="top" wrapText="1"/>
    </xf>
    <xf numFmtId="164" fontId="34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4" fillId="0" borderId="1" xfId="0" applyFont="1" applyBorder="1" applyAlignment="1">
      <alignment horizontal="center" wrapText="1"/>
    </xf>
    <xf numFmtId="0" fontId="16" fillId="0" borderId="0" xfId="1" applyAlignment="1" applyProtection="1"/>
    <xf numFmtId="0" fontId="38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40" fillId="0" borderId="0" xfId="0" applyFont="1" applyAlignment="1">
      <alignment horizontal="left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22" fillId="0" borderId="0" xfId="0" applyFont="1" applyAlignment="1">
      <alignment horizontal="left"/>
    </xf>
    <xf numFmtId="0" fontId="24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38" fillId="0" borderId="1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vertical="top" wrapText="1"/>
    </xf>
    <xf numFmtId="0" fontId="38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43" fillId="0" borderId="0" xfId="0" applyFont="1"/>
    <xf numFmtId="0" fontId="20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4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left" vertical="top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45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center" vertical="top" wrapText="1"/>
    </xf>
    <xf numFmtId="0" fontId="46" fillId="0" borderId="0" xfId="0" applyFont="1"/>
    <xf numFmtId="0" fontId="20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47" fillId="0" borderId="1" xfId="2" applyFont="1" applyFill="1" applyBorder="1" applyAlignment="1"/>
    <xf numFmtId="0" fontId="48" fillId="0" borderId="1" xfId="2" applyFont="1" applyFill="1" applyBorder="1" applyAlignment="1">
      <alignment horizontal="left"/>
    </xf>
    <xf numFmtId="0" fontId="48" fillId="0" borderId="1" xfId="2" applyFont="1" applyFill="1" applyBorder="1" applyAlignment="1">
      <alignment horizontal="center"/>
    </xf>
    <xf numFmtId="14" fontId="48" fillId="0" borderId="1" xfId="2" applyNumberFormat="1" applyFont="1" applyFill="1" applyBorder="1" applyAlignment="1">
      <alignment horizontal="center" vertical="center"/>
    </xf>
    <xf numFmtId="0" fontId="48" fillId="0" borderId="1" xfId="2" applyFont="1" applyFill="1" applyBorder="1" applyAlignment="1">
      <alignment horizontal="center" vertical="center"/>
    </xf>
    <xf numFmtId="4" fontId="48" fillId="0" borderId="1" xfId="2" applyNumberFormat="1" applyFont="1" applyFill="1" applyBorder="1" applyAlignment="1">
      <alignment horizontal="center"/>
    </xf>
    <xf numFmtId="0" fontId="47" fillId="0" borderId="2" xfId="2" applyFont="1" applyFill="1" applyBorder="1" applyAlignment="1">
      <alignment wrapText="1"/>
    </xf>
    <xf numFmtId="166" fontId="48" fillId="0" borderId="1" xfId="2" applyNumberFormat="1" applyFont="1" applyFill="1" applyBorder="1" applyAlignment="1">
      <alignment horizontal="center" vertical="center"/>
    </xf>
    <xf numFmtId="0" fontId="47" fillId="0" borderId="2" xfId="2" applyFont="1" applyFill="1" applyBorder="1" applyAlignment="1"/>
    <xf numFmtId="0" fontId="47" fillId="0" borderId="1" xfId="2" applyFont="1" applyFill="1" applyBorder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0" fontId="19" fillId="0" borderId="1" xfId="3" applyNumberFormat="1" applyFont="1" applyFill="1" applyBorder="1" applyAlignment="1" applyProtection="1">
      <alignment vertical="center"/>
    </xf>
    <xf numFmtId="0" fontId="42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24" fillId="0" borderId="6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35" fillId="0" borderId="0" xfId="0" applyFont="1" applyAlignment="1">
      <alignment horizontal="right"/>
    </xf>
    <xf numFmtId="0" fontId="36" fillId="0" borderId="0" xfId="0" applyFont="1" applyAlignment="1">
      <alignment horizontal="justify" vertical="top" wrapText="1"/>
    </xf>
    <xf numFmtId="0" fontId="22" fillId="0" borderId="0" xfId="0" applyFont="1" applyAlignment="1">
      <alignment horizontal="justify" vertical="top" wrapText="1"/>
    </xf>
    <xf numFmtId="0" fontId="36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/>
    </xf>
    <xf numFmtId="0" fontId="41" fillId="5" borderId="0" xfId="0" applyFont="1" applyFill="1" applyAlignment="1">
      <alignment horizontal="justify"/>
    </xf>
    <xf numFmtId="0" fontId="39" fillId="0" borderId="0" xfId="1" applyFont="1" applyAlignment="1" applyProtection="1">
      <alignment horizontal="left" wrapText="1"/>
    </xf>
    <xf numFmtId="0" fontId="39" fillId="0" borderId="0" xfId="1" applyFont="1" applyAlignment="1" applyProtection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2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4" fillId="3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left" vertical="top" wrapText="1" indent="2"/>
    </xf>
    <xf numFmtId="168" fontId="2" fillId="4" borderId="1" xfId="0" applyNumberFormat="1" applyFont="1" applyFill="1" applyBorder="1" applyAlignment="1">
      <alignment horizontal="right" vertical="top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tarif.omskportal.ru/Portal/DownloadPage.aspx?type=15&amp;guid=9798cdc2-0fe3-4265-9c1f-cb507335db03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90" zoomScaleNormal="90" workbookViewId="0">
      <selection activeCell="G13" sqref="G13"/>
    </sheetView>
  </sheetViews>
  <sheetFormatPr defaultRowHeight="18.75"/>
  <cols>
    <col min="1" max="1" width="98" style="37" customWidth="1"/>
    <col min="2" max="2" width="15.7109375" style="37" customWidth="1"/>
    <col min="3" max="16384" width="9.140625" style="37"/>
  </cols>
  <sheetData>
    <row r="1" spans="1:4" ht="66" customHeight="1">
      <c r="A1" s="107" t="s">
        <v>124</v>
      </c>
      <c r="B1" s="107"/>
      <c r="C1" s="107"/>
      <c r="D1" s="107"/>
    </row>
    <row r="2" spans="1:4" ht="15.75" customHeight="1">
      <c r="A2" s="36"/>
    </row>
    <row r="3" spans="1:4" s="78" customFormat="1">
      <c r="A3" s="76" t="s">
        <v>48</v>
      </c>
      <c r="B3" s="77" t="s">
        <v>127</v>
      </c>
      <c r="C3" s="78" t="s">
        <v>65</v>
      </c>
    </row>
    <row r="4" spans="1:4" s="17" customFormat="1" ht="15.75" customHeight="1">
      <c r="A4" s="35"/>
    </row>
    <row r="5" spans="1:4" s="75" customFormat="1" ht="45.75" customHeight="1">
      <c r="A5" s="106" t="s">
        <v>108</v>
      </c>
      <c r="B5" s="106"/>
      <c r="C5" s="106"/>
      <c r="D5" s="106"/>
    </row>
    <row r="6" spans="1:4" s="75" customFormat="1" ht="28.5" customHeight="1">
      <c r="A6" s="106" t="s">
        <v>109</v>
      </c>
      <c r="B6" s="106"/>
      <c r="C6" s="106"/>
      <c r="D6" s="106"/>
    </row>
    <row r="7" spans="1:4" s="75" customFormat="1" ht="45.75" customHeight="1">
      <c r="A7" s="106" t="s">
        <v>110</v>
      </c>
      <c r="B7" s="106"/>
      <c r="C7" s="106"/>
      <c r="D7" s="106"/>
    </row>
    <row r="8" spans="1:4" s="75" customFormat="1" ht="45.75" customHeight="1">
      <c r="A8" s="106" t="s">
        <v>111</v>
      </c>
      <c r="B8" s="106"/>
      <c r="C8" s="106"/>
      <c r="D8" s="106"/>
    </row>
    <row r="9" spans="1:4" s="75" customFormat="1" ht="45.75" customHeight="1">
      <c r="A9" s="106" t="s">
        <v>112</v>
      </c>
      <c r="B9" s="106"/>
      <c r="C9" s="106"/>
      <c r="D9" s="106"/>
    </row>
    <row r="10" spans="1:4" s="75" customFormat="1" ht="27.75" customHeight="1">
      <c r="A10" s="106" t="s">
        <v>113</v>
      </c>
      <c r="B10" s="106"/>
      <c r="C10" s="106"/>
      <c r="D10" s="106"/>
    </row>
    <row r="11" spans="1:4" s="75" customFormat="1" ht="65.25" customHeight="1">
      <c r="A11" s="106" t="s">
        <v>114</v>
      </c>
      <c r="B11" s="106"/>
      <c r="C11" s="106"/>
      <c r="D11" s="106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16" zoomScale="110" zoomScaleNormal="110" workbookViewId="0">
      <selection activeCell="N43" sqref="N43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16" t="s">
        <v>89</v>
      </c>
      <c r="B1" s="116"/>
      <c r="C1" s="116"/>
      <c r="D1" s="116"/>
      <c r="E1" s="66" t="str">
        <f>+'Информация для раскрытия'!B3</f>
        <v>ноябрь</v>
      </c>
      <c r="F1" s="89" t="str">
        <f>+'Информация для раскрытия'!C3</f>
        <v>2015 г.</v>
      </c>
    </row>
    <row r="2" spans="1:6" ht="15" customHeight="1">
      <c r="A2" s="122" t="s">
        <v>88</v>
      </c>
      <c r="B2" s="122"/>
      <c r="C2" s="122"/>
      <c r="D2" s="122"/>
      <c r="E2" s="122"/>
      <c r="F2" s="122"/>
    </row>
    <row r="3" spans="1:6">
      <c r="A3" s="7"/>
      <c r="B3" s="7"/>
      <c r="C3" s="7"/>
      <c r="D3" s="7"/>
      <c r="E3" s="7"/>
      <c r="F3" s="8"/>
    </row>
    <row r="4" spans="1:6" ht="15">
      <c r="A4" s="9" t="s">
        <v>23</v>
      </c>
      <c r="B4" s="68" t="s">
        <v>50</v>
      </c>
      <c r="C4" s="68" t="s">
        <v>66</v>
      </c>
      <c r="D4" s="68" t="s">
        <v>92</v>
      </c>
      <c r="E4" s="9" t="str">
        <f>+'Информация для раскрытия'!$B$3</f>
        <v>ноябрь</v>
      </c>
      <c r="F4" s="9" t="s">
        <v>3</v>
      </c>
    </row>
    <row r="5" spans="1:6" s="63" customFormat="1" ht="15">
      <c r="A5" s="80" t="s">
        <v>24</v>
      </c>
      <c r="B5" s="81">
        <f>+B6</f>
        <v>0</v>
      </c>
      <c r="C5" s="82">
        <v>0</v>
      </c>
      <c r="D5" s="82">
        <f t="shared" ref="D5" si="0">+D6</f>
        <v>0</v>
      </c>
      <c r="E5" s="82">
        <f>+E6</f>
        <v>0</v>
      </c>
      <c r="F5" s="9">
        <f>SUM(B5:E5)</f>
        <v>0</v>
      </c>
    </row>
    <row r="6" spans="1:6" s="87" customFormat="1" ht="15">
      <c r="A6" s="83" t="s">
        <v>25</v>
      </c>
      <c r="B6" s="84">
        <f>+B7+B8</f>
        <v>0</v>
      </c>
      <c r="C6" s="85">
        <v>0</v>
      </c>
      <c r="D6" s="85">
        <f t="shared" ref="D6" si="1">+D7+D8</f>
        <v>0</v>
      </c>
      <c r="E6" s="85">
        <f>+E7+E8</f>
        <v>0</v>
      </c>
      <c r="F6" s="86">
        <f>SUM(B6:E6)</f>
        <v>0</v>
      </c>
    </row>
    <row r="7" spans="1:6" ht="18" customHeight="1">
      <c r="A7" s="10" t="s">
        <v>115</v>
      </c>
      <c r="B7" s="18"/>
      <c r="C7" s="46"/>
      <c r="D7" s="46"/>
      <c r="E7" s="45"/>
      <c r="F7" s="20">
        <f t="shared" ref="F7:F13" si="2">SUM(B7:E7)</f>
        <v>0</v>
      </c>
    </row>
    <row r="8" spans="1:6" ht="15.75" customHeight="1">
      <c r="A8" s="10" t="s">
        <v>116</v>
      </c>
      <c r="B8" s="18"/>
      <c r="C8" s="46"/>
      <c r="D8" s="46"/>
      <c r="E8" s="45"/>
      <c r="F8" s="20">
        <f t="shared" si="2"/>
        <v>0</v>
      </c>
    </row>
    <row r="9" spans="1:6" s="87" customFormat="1" ht="15" customHeight="1">
      <c r="A9" s="83" t="s">
        <v>26</v>
      </c>
      <c r="B9" s="84">
        <f>SUM(B10:B13)</f>
        <v>0</v>
      </c>
      <c r="C9" s="85">
        <f t="shared" ref="C9" si="3">SUM(C10:C13)</f>
        <v>0</v>
      </c>
      <c r="D9" s="85">
        <f>SUM(D10:D13)</f>
        <v>0</v>
      </c>
      <c r="E9" s="85">
        <f>SUM(E10:E13)</f>
        <v>0</v>
      </c>
      <c r="F9" s="86">
        <f t="shared" si="2"/>
        <v>0</v>
      </c>
    </row>
    <row r="10" spans="1:6" ht="18.75" customHeight="1">
      <c r="A10" s="10" t="s">
        <v>117</v>
      </c>
      <c r="B10" s="18"/>
      <c r="C10" s="46"/>
      <c r="D10" s="46"/>
      <c r="E10" s="45"/>
      <c r="F10" s="20">
        <f t="shared" si="2"/>
        <v>0</v>
      </c>
    </row>
    <row r="11" spans="1:6" ht="20.25" customHeight="1">
      <c r="A11" s="10" t="s">
        <v>118</v>
      </c>
      <c r="B11" s="18"/>
      <c r="C11" s="46"/>
      <c r="D11" s="46"/>
      <c r="E11" s="45"/>
      <c r="F11" s="20">
        <f t="shared" si="2"/>
        <v>0</v>
      </c>
    </row>
    <row r="12" spans="1:6" ht="36" customHeight="1">
      <c r="A12" s="10" t="s">
        <v>119</v>
      </c>
      <c r="B12" s="18"/>
      <c r="C12" s="46"/>
      <c r="D12" s="46"/>
      <c r="E12" s="45"/>
      <c r="F12" s="20">
        <f t="shared" si="2"/>
        <v>0</v>
      </c>
    </row>
    <row r="13" spans="1:6" ht="15">
      <c r="A13" s="10" t="s">
        <v>120</v>
      </c>
      <c r="B13" s="18"/>
      <c r="C13" s="18"/>
      <c r="D13" s="18"/>
      <c r="E13" s="18"/>
      <c r="F13" s="20">
        <f t="shared" si="2"/>
        <v>0</v>
      </c>
    </row>
    <row r="14" spans="1:6" s="87" customFormat="1" ht="31.5" customHeight="1">
      <c r="A14" s="83" t="s">
        <v>123</v>
      </c>
      <c r="B14" s="84">
        <v>0</v>
      </c>
      <c r="C14" s="84">
        <v>0</v>
      </c>
      <c r="D14" s="84">
        <v>0</v>
      </c>
      <c r="E14" s="86">
        <v>0</v>
      </c>
      <c r="F14" s="84">
        <f>SUM(B14:E14)</f>
        <v>0</v>
      </c>
    </row>
    <row r="15" spans="1:6" s="87" customFormat="1" ht="19.5" customHeight="1">
      <c r="A15" s="83" t="s">
        <v>27</v>
      </c>
      <c r="B15" s="126"/>
      <c r="C15" s="127"/>
      <c r="D15" s="127"/>
      <c r="E15" s="127"/>
      <c r="F15" s="128"/>
    </row>
    <row r="16" spans="1:6" ht="15">
      <c r="A16" s="10"/>
      <c r="B16" s="117"/>
      <c r="C16" s="118"/>
      <c r="D16" s="118"/>
      <c r="E16" s="118"/>
      <c r="F16" s="119"/>
    </row>
    <row r="17" spans="1:11" ht="15">
      <c r="A17" s="10"/>
      <c r="B17" s="117"/>
      <c r="C17" s="118"/>
      <c r="D17" s="118"/>
      <c r="E17" s="118"/>
      <c r="F17" s="119"/>
    </row>
    <row r="18" spans="1:11" ht="15">
      <c r="A18" s="10" t="s">
        <v>93</v>
      </c>
      <c r="B18" s="117"/>
      <c r="C18" s="118"/>
      <c r="D18" s="118"/>
      <c r="E18" s="118"/>
      <c r="F18" s="119"/>
    </row>
    <row r="19" spans="1:11" ht="15">
      <c r="A19" s="10"/>
      <c r="B19" s="123"/>
      <c r="C19" s="124"/>
      <c r="D19" s="124"/>
      <c r="E19" s="124"/>
      <c r="F19" s="125"/>
    </row>
    <row r="20" spans="1:11" ht="15">
      <c r="A20" s="10"/>
      <c r="B20" s="123"/>
      <c r="C20" s="124"/>
      <c r="D20" s="124"/>
      <c r="E20" s="124"/>
      <c r="F20" s="125"/>
    </row>
    <row r="21" spans="1:11">
      <c r="A21" s="7"/>
      <c r="B21" s="7"/>
      <c r="C21" s="7"/>
      <c r="D21" s="7"/>
      <c r="E21" s="7"/>
      <c r="F21" s="8"/>
    </row>
    <row r="22" spans="1:11" s="34" customFormat="1" ht="15">
      <c r="A22" s="31"/>
      <c r="B22" s="32"/>
      <c r="C22" s="32"/>
      <c r="D22" s="32"/>
      <c r="E22" s="32"/>
      <c r="F22" s="33"/>
    </row>
    <row r="24" spans="1:11" s="24" customFormat="1" ht="15.75" customHeight="1">
      <c r="A24" s="121" t="s">
        <v>49</v>
      </c>
      <c r="B24" s="121"/>
      <c r="C24" s="121"/>
      <c r="D24" s="121"/>
      <c r="E24" s="121"/>
      <c r="F24" s="121"/>
      <c r="G24" s="79" t="str">
        <f>+'Информация для раскрытия'!B3</f>
        <v>ноябрь</v>
      </c>
      <c r="H24" s="88" t="str">
        <f>+'Информация для раскрытия'!C3</f>
        <v>2015 г.</v>
      </c>
      <c r="J24" s="48"/>
      <c r="K24" s="48"/>
    </row>
    <row r="25" spans="1:11" s="24" customFormat="1" ht="15"/>
    <row r="26" spans="1:11" s="24" customFormat="1" ht="15">
      <c r="A26" s="120" t="s">
        <v>0</v>
      </c>
      <c r="B26" s="120"/>
      <c r="C26" s="120"/>
      <c r="D26" s="120"/>
      <c r="E26" s="120"/>
      <c r="F26" s="120"/>
      <c r="G26" s="120"/>
      <c r="H26" s="120"/>
      <c r="I26" s="120"/>
      <c r="J26" s="120"/>
      <c r="K26" s="120"/>
    </row>
    <row r="27" spans="1:11" s="24" customFormat="1" ht="15">
      <c r="A27" s="108" t="s">
        <v>45</v>
      </c>
      <c r="B27" s="110" t="s">
        <v>1</v>
      </c>
      <c r="C27" s="111"/>
      <c r="D27" s="111"/>
      <c r="E27" s="111"/>
      <c r="F27" s="112"/>
      <c r="G27" s="110" t="s">
        <v>2</v>
      </c>
      <c r="H27" s="111"/>
      <c r="I27" s="111"/>
      <c r="J27" s="111"/>
      <c r="K27" s="112"/>
    </row>
    <row r="28" spans="1:11" s="24" customFormat="1" ht="18" customHeight="1">
      <c r="A28" s="109"/>
      <c r="B28" s="61" t="str">
        <f>+B4</f>
        <v>I квартал</v>
      </c>
      <c r="C28" s="68" t="str">
        <f t="shared" ref="C28:E28" si="4">+C4</f>
        <v>II квартал</v>
      </c>
      <c r="D28" s="68" t="str">
        <f t="shared" si="4"/>
        <v>III квартал</v>
      </c>
      <c r="E28" s="68" t="str">
        <f t="shared" si="4"/>
        <v>ноябрь</v>
      </c>
      <c r="F28" s="41" t="s">
        <v>3</v>
      </c>
      <c r="G28" s="41" t="str">
        <f>+B28</f>
        <v>I квартал</v>
      </c>
      <c r="H28" s="41" t="str">
        <f>+C28</f>
        <v>II квартал</v>
      </c>
      <c r="I28" s="41" t="str">
        <f>+D28</f>
        <v>III квартал</v>
      </c>
      <c r="J28" s="43" t="str">
        <f>+E28</f>
        <v>ноябрь</v>
      </c>
      <c r="K28" s="43" t="str">
        <f t="shared" ref="K28" si="5">+F28</f>
        <v>год</v>
      </c>
    </row>
    <row r="29" spans="1:11" s="24" customFormat="1" ht="18.75" customHeight="1">
      <c r="A29" s="23" t="s">
        <v>4</v>
      </c>
      <c r="B29" s="26">
        <v>0</v>
      </c>
      <c r="C29" s="47">
        <v>0</v>
      </c>
      <c r="D29" s="26">
        <v>0</v>
      </c>
      <c r="E29" s="26">
        <v>0</v>
      </c>
      <c r="F29" s="26">
        <f>SUM(B29:E29)</f>
        <v>0</v>
      </c>
      <c r="G29" s="26">
        <v>0</v>
      </c>
      <c r="H29" s="26">
        <v>0</v>
      </c>
      <c r="I29" s="26">
        <v>0</v>
      </c>
      <c r="J29" s="26">
        <v>0</v>
      </c>
      <c r="K29" s="26">
        <f>SUM(G29:J29)</f>
        <v>0</v>
      </c>
    </row>
    <row r="30" spans="1:11" s="24" customFormat="1" ht="18.75" customHeight="1">
      <c r="A30" s="23" t="s">
        <v>5</v>
      </c>
      <c r="B30" s="26">
        <v>0</v>
      </c>
      <c r="C30" s="47">
        <v>0</v>
      </c>
      <c r="D30" s="26">
        <v>0</v>
      </c>
      <c r="E30" s="26">
        <v>0</v>
      </c>
      <c r="F30" s="26">
        <f>SUM(B30:E30)</f>
        <v>0</v>
      </c>
      <c r="G30" s="26">
        <v>0</v>
      </c>
      <c r="H30" s="26">
        <v>0</v>
      </c>
      <c r="I30" s="26">
        <v>0</v>
      </c>
      <c r="J30" s="26">
        <v>0</v>
      </c>
      <c r="K30" s="26">
        <f>SUM(G30:J30)</f>
        <v>0</v>
      </c>
    </row>
    <row r="31" spans="1:11" s="24" customFormat="1" ht="15" customHeight="1">
      <c r="A31" s="23" t="s">
        <v>6</v>
      </c>
      <c r="B31" s="26">
        <v>0</v>
      </c>
      <c r="C31" s="47">
        <v>0</v>
      </c>
      <c r="D31" s="26">
        <v>0</v>
      </c>
      <c r="E31" s="26">
        <v>0</v>
      </c>
      <c r="F31" s="26">
        <f>SUM(B31:E31)</f>
        <v>0</v>
      </c>
      <c r="G31" s="26">
        <v>0</v>
      </c>
      <c r="H31" s="26">
        <v>0</v>
      </c>
      <c r="I31" s="26">
        <v>0</v>
      </c>
      <c r="J31" s="26">
        <v>0</v>
      </c>
      <c r="K31" s="26">
        <f>SUM(G31:J31)</f>
        <v>0</v>
      </c>
    </row>
    <row r="32" spans="1:11" s="24" customFormat="1" ht="15">
      <c r="A32" s="27" t="s">
        <v>46</v>
      </c>
      <c r="B32" s="28">
        <f>SUM(B29:B31)</f>
        <v>0</v>
      </c>
      <c r="C32" s="28">
        <f>SUM(C29:C31)</f>
        <v>0</v>
      </c>
      <c r="D32" s="28">
        <f>SUM(D29:D31)</f>
        <v>0</v>
      </c>
      <c r="E32" s="28">
        <f>SUM(E29:E31)</f>
        <v>0</v>
      </c>
      <c r="F32" s="28">
        <f>SUM(B32:E32)</f>
        <v>0</v>
      </c>
      <c r="G32" s="28">
        <f>SUM(G29:G31)</f>
        <v>0</v>
      </c>
      <c r="H32" s="28">
        <f>SUM(H29:H31)</f>
        <v>0</v>
      </c>
      <c r="I32" s="28">
        <f>SUM(I29:I31)</f>
        <v>0</v>
      </c>
      <c r="J32" s="28">
        <f>SUM(J29:J31)</f>
        <v>0</v>
      </c>
      <c r="K32" s="28">
        <f>SUM(G32:J32)</f>
        <v>0</v>
      </c>
    </row>
    <row r="33" spans="1:11" s="24" customFormat="1" ht="1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s="24" customFormat="1" ht="19.5" customHeight="1">
      <c r="A34" s="113" t="s">
        <v>7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</row>
    <row r="35" spans="1:11" s="24" customFormat="1" ht="15">
      <c r="A35" s="114" t="s">
        <v>45</v>
      </c>
      <c r="B35" s="115" t="s">
        <v>121</v>
      </c>
      <c r="C35" s="115"/>
      <c r="D35" s="115"/>
      <c r="E35" s="115"/>
      <c r="F35" s="115"/>
      <c r="G35" s="115" t="s">
        <v>122</v>
      </c>
      <c r="H35" s="115"/>
      <c r="I35" s="115"/>
      <c r="J35" s="115"/>
      <c r="K35" s="115"/>
    </row>
    <row r="36" spans="1:11" s="24" customFormat="1" ht="15">
      <c r="A36" s="114"/>
      <c r="B36" s="41" t="str">
        <f>+B28</f>
        <v>I квартал</v>
      </c>
      <c r="C36" s="43" t="str">
        <f t="shared" ref="C36:K36" si="6">+C28</f>
        <v>II квартал</v>
      </c>
      <c r="D36" s="43" t="str">
        <f t="shared" si="6"/>
        <v>III квартал</v>
      </c>
      <c r="E36" s="43" t="str">
        <f t="shared" si="6"/>
        <v>ноябрь</v>
      </c>
      <c r="F36" s="43" t="str">
        <f t="shared" si="6"/>
        <v>год</v>
      </c>
      <c r="G36" s="43" t="str">
        <f t="shared" si="6"/>
        <v>I квартал</v>
      </c>
      <c r="H36" s="43" t="str">
        <f t="shared" si="6"/>
        <v>II квартал</v>
      </c>
      <c r="I36" s="43" t="str">
        <f t="shared" si="6"/>
        <v>III квартал</v>
      </c>
      <c r="J36" s="43" t="str">
        <f t="shared" si="6"/>
        <v>ноябрь</v>
      </c>
      <c r="K36" s="43" t="str">
        <f t="shared" si="6"/>
        <v>год</v>
      </c>
    </row>
    <row r="37" spans="1:11" s="24" customFormat="1" ht="15">
      <c r="A37" s="23" t="s">
        <v>4</v>
      </c>
      <c r="B37" s="26">
        <v>0</v>
      </c>
      <c r="C37" s="26">
        <v>0</v>
      </c>
      <c r="D37" s="26">
        <v>0</v>
      </c>
      <c r="E37" s="26">
        <v>0</v>
      </c>
      <c r="F37" s="26">
        <f>SUM(B37:E37)</f>
        <v>0</v>
      </c>
      <c r="G37" s="26">
        <f>+G29</f>
        <v>0</v>
      </c>
      <c r="H37" s="26">
        <f t="shared" ref="H37:I37" si="7">+H29</f>
        <v>0</v>
      </c>
      <c r="I37" s="26">
        <f t="shared" si="7"/>
        <v>0</v>
      </c>
      <c r="J37" s="26">
        <v>0</v>
      </c>
      <c r="K37" s="26">
        <f>SUM(G37:J37)</f>
        <v>0</v>
      </c>
    </row>
    <row r="38" spans="1:11" s="24" customFormat="1" ht="15">
      <c r="A38" s="23" t="s">
        <v>5</v>
      </c>
      <c r="B38" s="26">
        <v>0</v>
      </c>
      <c r="C38" s="26">
        <v>0</v>
      </c>
      <c r="D38" s="26">
        <v>0</v>
      </c>
      <c r="E38" s="26">
        <v>0</v>
      </c>
      <c r="F38" s="26">
        <f>SUM(B38:E38)</f>
        <v>0</v>
      </c>
      <c r="G38" s="26">
        <v>0</v>
      </c>
      <c r="H38" s="26">
        <f t="shared" ref="H38:I38" si="8">+H30</f>
        <v>0</v>
      </c>
      <c r="I38" s="26">
        <f t="shared" si="8"/>
        <v>0</v>
      </c>
      <c r="J38" s="26">
        <v>0</v>
      </c>
      <c r="K38" s="26">
        <f>SUM(G38:J38)</f>
        <v>0</v>
      </c>
    </row>
    <row r="39" spans="1:11" s="24" customFormat="1" ht="15">
      <c r="A39" s="23" t="s">
        <v>6</v>
      </c>
      <c r="B39" s="26">
        <v>0</v>
      </c>
      <c r="C39" s="26">
        <v>0</v>
      </c>
      <c r="D39" s="26">
        <v>0</v>
      </c>
      <c r="E39" s="26">
        <v>0</v>
      </c>
      <c r="F39" s="26">
        <f>SUM(B39:E39)</f>
        <v>0</v>
      </c>
      <c r="G39" s="26">
        <v>0</v>
      </c>
      <c r="H39" s="26">
        <f t="shared" ref="H39:I39" si="9">+H31</f>
        <v>0</v>
      </c>
      <c r="I39" s="26">
        <f t="shared" si="9"/>
        <v>0</v>
      </c>
      <c r="J39" s="26">
        <v>0</v>
      </c>
      <c r="K39" s="26">
        <f>SUM(G39:J39)</f>
        <v>0</v>
      </c>
    </row>
    <row r="40" spans="1:11" s="24" customFormat="1" ht="15">
      <c r="A40" s="27" t="s">
        <v>46</v>
      </c>
      <c r="B40" s="28">
        <f>SUM(B37:B39)</f>
        <v>0</v>
      </c>
      <c r="C40" s="28">
        <f>SUM(C37:C39)</f>
        <v>0</v>
      </c>
      <c r="D40" s="28">
        <f>SUM(D37:D39)</f>
        <v>0</v>
      </c>
      <c r="E40" s="28">
        <f>SUM(E37:E39)</f>
        <v>0</v>
      </c>
      <c r="F40" s="28">
        <f>SUM(B40:E40)</f>
        <v>0</v>
      </c>
      <c r="G40" s="28">
        <f>SUM(G37:G39)</f>
        <v>0</v>
      </c>
      <c r="H40" s="28">
        <f>SUM(H37:H39)</f>
        <v>0</v>
      </c>
      <c r="I40" s="28">
        <f>SUM(I37:I39)</f>
        <v>0</v>
      </c>
      <c r="J40" s="28">
        <f>SUM(J37:J39)</f>
        <v>0</v>
      </c>
      <c r="K40" s="28">
        <f>SUM(G40:J40)</f>
        <v>0</v>
      </c>
    </row>
  </sheetData>
  <mergeCells count="17"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  <mergeCell ref="A27:A28"/>
    <mergeCell ref="B27:F27"/>
    <mergeCell ref="G27:K27"/>
    <mergeCell ref="A34:K34"/>
    <mergeCell ref="A35:A36"/>
    <mergeCell ref="B35:F35"/>
    <mergeCell ref="G35:K3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B28" sqref="B28"/>
    </sheetView>
  </sheetViews>
  <sheetFormatPr defaultRowHeight="15"/>
  <cols>
    <col min="1" max="1" width="45.5703125" style="24" customWidth="1"/>
    <col min="2" max="2" width="10.42578125" style="24" customWidth="1"/>
    <col min="3" max="3" width="13.42578125" style="24" customWidth="1"/>
    <col min="4" max="4" width="15" style="24" customWidth="1"/>
    <col min="5" max="16384" width="9.140625" style="24"/>
  </cols>
  <sheetData>
    <row r="1" spans="1:6" customFormat="1" ht="20.100000000000001" customHeight="1">
      <c r="A1" s="129" t="s">
        <v>51</v>
      </c>
      <c r="B1" s="129"/>
      <c r="C1" s="129"/>
      <c r="D1" s="129"/>
      <c r="E1" s="129"/>
      <c r="F1" s="11"/>
    </row>
    <row r="2" spans="1:6" customFormat="1" ht="20.100000000000001" customHeight="1">
      <c r="A2" s="131" t="s">
        <v>52</v>
      </c>
      <c r="B2" s="131"/>
      <c r="C2" s="42" t="str">
        <f>+'1)'!G24</f>
        <v>ноябрь</v>
      </c>
      <c r="D2" s="49" t="str">
        <f>+'1)'!H24</f>
        <v>2015 г.</v>
      </c>
      <c r="E2" s="42"/>
      <c r="F2" s="11"/>
    </row>
    <row r="3" spans="1:6" customFormat="1" ht="31.5" customHeight="1">
      <c r="A3" s="42"/>
      <c r="B3" s="42"/>
      <c r="C3" s="42"/>
      <c r="D3" s="42"/>
      <c r="E3" s="42"/>
      <c r="F3" s="11"/>
    </row>
    <row r="4" spans="1:6" customFormat="1" ht="12.75">
      <c r="A4" s="130" t="s">
        <v>28</v>
      </c>
      <c r="B4" s="130"/>
      <c r="C4" s="130"/>
      <c r="D4" s="130"/>
      <c r="E4" s="130"/>
      <c r="F4" s="8"/>
    </row>
    <row r="5" spans="1:6" customFormat="1" ht="12.75">
      <c r="A5" s="12"/>
      <c r="B5" s="13"/>
      <c r="C5" s="13"/>
      <c r="D5" s="13"/>
      <c r="E5" s="13"/>
      <c r="F5" s="8"/>
    </row>
    <row r="6" spans="1:6" s="22" customFormat="1" ht="25.5">
      <c r="A6" s="21" t="s">
        <v>29</v>
      </c>
      <c r="B6" s="21" t="s">
        <v>30</v>
      </c>
      <c r="C6" s="21" t="s">
        <v>31</v>
      </c>
      <c r="D6" s="21" t="s">
        <v>32</v>
      </c>
      <c r="E6" s="21" t="s">
        <v>33</v>
      </c>
    </row>
    <row r="7" spans="1:6" s="8" customFormat="1" ht="15" customHeight="1">
      <c r="A7" s="90" t="s">
        <v>34</v>
      </c>
      <c r="B7" s="90"/>
      <c r="C7" s="90"/>
      <c r="D7" s="90"/>
      <c r="E7" s="90"/>
    </row>
    <row r="8" spans="1:6" s="8" customFormat="1" ht="15" customHeight="1">
      <c r="A8" s="101" t="s">
        <v>129</v>
      </c>
      <c r="B8" s="102" t="s">
        <v>125</v>
      </c>
      <c r="C8" s="103">
        <v>42309</v>
      </c>
      <c r="D8" s="103">
        <v>42309</v>
      </c>
      <c r="E8" s="104">
        <v>20</v>
      </c>
    </row>
    <row r="9" spans="1:6" s="8" customFormat="1" ht="15" customHeight="1">
      <c r="A9" s="91"/>
      <c r="B9" s="94"/>
      <c r="C9" s="93"/>
      <c r="D9" s="93"/>
      <c r="E9" s="94"/>
    </row>
    <row r="10" spans="1:6" s="8" customFormat="1" ht="15" customHeight="1">
      <c r="A10" s="91"/>
      <c r="B10" s="94"/>
      <c r="C10" s="93"/>
      <c r="D10" s="93"/>
      <c r="E10" s="94"/>
    </row>
    <row r="11" spans="1:6" s="8" customFormat="1" ht="15" customHeight="1">
      <c r="A11" s="90" t="s">
        <v>35</v>
      </c>
      <c r="B11" s="90"/>
      <c r="C11" s="90"/>
      <c r="D11" s="90"/>
      <c r="E11" s="90"/>
    </row>
    <row r="12" spans="1:6" s="8" customFormat="1" ht="15" customHeight="1">
      <c r="A12" s="91"/>
      <c r="B12" s="92"/>
      <c r="C12" s="92"/>
      <c r="D12" s="92"/>
      <c r="E12" s="95"/>
    </row>
    <row r="13" spans="1:6" s="8" customFormat="1" ht="15" customHeight="1">
      <c r="A13" s="96" t="s">
        <v>36</v>
      </c>
      <c r="B13" s="92"/>
      <c r="C13" s="92"/>
      <c r="D13" s="92"/>
      <c r="E13" s="95"/>
    </row>
    <row r="14" spans="1:6" s="8" customFormat="1" ht="15" customHeight="1">
      <c r="A14" s="91"/>
      <c r="B14" s="92"/>
      <c r="C14" s="93"/>
      <c r="D14" s="93"/>
      <c r="E14" s="97"/>
    </row>
    <row r="15" spans="1:6" s="8" customFormat="1" ht="15" customHeight="1">
      <c r="A15" s="91"/>
      <c r="B15" s="92"/>
      <c r="C15" s="93"/>
      <c r="D15" s="93"/>
      <c r="E15" s="97"/>
    </row>
    <row r="16" spans="1:6" s="8" customFormat="1" ht="15" customHeight="1">
      <c r="A16" s="98" t="s">
        <v>37</v>
      </c>
      <c r="B16" s="92"/>
      <c r="C16" s="92"/>
      <c r="D16" s="92"/>
      <c r="E16" s="99"/>
    </row>
    <row r="17" spans="1:5" s="8" customFormat="1" ht="15" customHeight="1">
      <c r="A17" s="105" t="s">
        <v>130</v>
      </c>
      <c r="B17" s="102" t="s">
        <v>125</v>
      </c>
      <c r="C17" s="103">
        <v>42309</v>
      </c>
      <c r="D17" s="103">
        <v>42309</v>
      </c>
      <c r="E17" s="104">
        <v>12.8</v>
      </c>
    </row>
    <row r="18" spans="1:5">
      <c r="A18" s="105" t="s">
        <v>131</v>
      </c>
      <c r="B18" s="102" t="s">
        <v>125</v>
      </c>
      <c r="C18" s="103">
        <v>42324</v>
      </c>
      <c r="D18" s="103">
        <v>42324</v>
      </c>
      <c r="E18" s="104">
        <v>16.399999999999999</v>
      </c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F18" sqref="F18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32" t="s">
        <v>54</v>
      </c>
      <c r="B2" s="132"/>
      <c r="C2" s="132"/>
      <c r="D2" s="132"/>
      <c r="E2" s="132"/>
      <c r="F2" s="132"/>
      <c r="G2" s="132"/>
      <c r="H2" s="132"/>
    </row>
    <row r="3" spans="1:8" ht="20.100000000000001" customHeight="1">
      <c r="A3" s="142" t="s">
        <v>53</v>
      </c>
      <c r="B3" s="142"/>
      <c r="C3" s="142"/>
      <c r="D3" s="142"/>
      <c r="E3" s="142"/>
      <c r="F3" s="44" t="str">
        <f>+'2)'!C2</f>
        <v>ноябрь</v>
      </c>
      <c r="G3" s="50" t="str">
        <f>+'2)'!D2</f>
        <v>2015 г.</v>
      </c>
      <c r="H3" s="44"/>
    </row>
    <row r="4" spans="1:8" ht="12" customHeight="1">
      <c r="A4" s="19"/>
      <c r="B4" s="19"/>
      <c r="C4" s="19"/>
      <c r="D4" s="19"/>
      <c r="E4" s="19"/>
      <c r="F4" s="19"/>
      <c r="G4" s="19"/>
      <c r="H4" s="19"/>
    </row>
    <row r="5" spans="1:8" ht="15">
      <c r="A5" s="133" t="s">
        <v>8</v>
      </c>
      <c r="B5" s="133"/>
      <c r="C5" s="133"/>
      <c r="D5" s="133"/>
      <c r="E5" s="133"/>
      <c r="F5" s="133"/>
      <c r="G5" s="133"/>
      <c r="H5" s="133"/>
    </row>
    <row r="6" spans="1:8" ht="78" customHeight="1">
      <c r="A6" s="134" t="s">
        <v>9</v>
      </c>
      <c r="B6" s="134" t="s">
        <v>10</v>
      </c>
      <c r="C6" s="134" t="s">
        <v>11</v>
      </c>
      <c r="D6" s="136" t="s">
        <v>12</v>
      </c>
      <c r="E6" s="137"/>
      <c r="F6" s="138" t="s">
        <v>13</v>
      </c>
      <c r="G6" s="139"/>
      <c r="H6" s="140" t="s">
        <v>14</v>
      </c>
    </row>
    <row r="7" spans="1:8" ht="75.75" customHeight="1">
      <c r="A7" s="135"/>
      <c r="B7" s="135"/>
      <c r="C7" s="135"/>
      <c r="D7" s="29" t="s">
        <v>15</v>
      </c>
      <c r="E7" s="29" t="s">
        <v>16</v>
      </c>
      <c r="F7" s="30" t="s">
        <v>17</v>
      </c>
      <c r="G7" s="30" t="s">
        <v>18</v>
      </c>
      <c r="H7" s="141"/>
    </row>
    <row r="8" spans="1:8" ht="20.100000000000001" customHeight="1">
      <c r="A8" s="1">
        <v>1</v>
      </c>
      <c r="B8" s="1" t="s">
        <v>19</v>
      </c>
      <c r="C8" s="1" t="s">
        <v>20</v>
      </c>
      <c r="D8" s="1">
        <v>10</v>
      </c>
      <c r="E8" s="2">
        <v>10</v>
      </c>
      <c r="F8" s="15">
        <v>10.3</v>
      </c>
      <c r="G8" s="15">
        <v>10.3</v>
      </c>
      <c r="H8" s="15">
        <v>10.3</v>
      </c>
    </row>
    <row r="9" spans="1:8" ht="20.100000000000001" customHeight="1">
      <c r="A9" s="1">
        <v>2</v>
      </c>
      <c r="B9" s="1" t="s">
        <v>4</v>
      </c>
      <c r="C9" s="1" t="s">
        <v>21</v>
      </c>
      <c r="D9" s="1">
        <v>31.5</v>
      </c>
      <c r="E9" s="3">
        <v>40</v>
      </c>
      <c r="F9" s="15">
        <v>48.1</v>
      </c>
      <c r="G9" s="15">
        <v>48.1</v>
      </c>
      <c r="H9" s="15">
        <v>48.1</v>
      </c>
    </row>
    <row r="10" spans="1:8" ht="20.100000000000001" customHeight="1">
      <c r="A10" s="1">
        <v>3</v>
      </c>
      <c r="B10" s="1" t="s">
        <v>5</v>
      </c>
      <c r="C10" s="1" t="s">
        <v>22</v>
      </c>
      <c r="D10" s="1">
        <v>80</v>
      </c>
      <c r="E10" s="3">
        <v>63</v>
      </c>
      <c r="F10" s="15">
        <v>109.5</v>
      </c>
      <c r="G10" s="15">
        <v>109.5</v>
      </c>
      <c r="H10" s="15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6"/>
  <sheetViews>
    <sheetView topLeftCell="A19" workbookViewId="0"/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47" t="s">
        <v>98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2" ht="15" customHeight="1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2" ht="15" customHeight="1">
      <c r="A4" s="149" t="s">
        <v>38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</row>
    <row r="5" spans="1:12" s="63" customFormat="1" ht="15" customHeight="1">
      <c r="A5" s="150" t="s">
        <v>81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</row>
    <row r="6" spans="1:12" ht="106.5" customHeight="1">
      <c r="A6" s="151" t="s">
        <v>82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</row>
    <row r="7" spans="1:12" ht="30" customHeight="1">
      <c r="A7" s="151" t="s">
        <v>83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</row>
    <row r="8" spans="1:12" ht="30" customHeight="1">
      <c r="A8" s="151" t="s">
        <v>95</v>
      </c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</row>
    <row r="9" spans="1:12" ht="15" customHeight="1">
      <c r="A9" s="16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5" customHeight="1">
      <c r="A10" s="149" t="s">
        <v>39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</row>
    <row r="11" spans="1:12" s="24" customFormat="1" ht="78" customHeight="1">
      <c r="A11" s="144" t="s">
        <v>75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</row>
    <row r="12" spans="1:12" s="24" customFormat="1" ht="45.75" customHeight="1">
      <c r="A12" s="144" t="s">
        <v>40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</row>
    <row r="13" spans="1:12" s="24" customFormat="1" ht="31.5" customHeight="1">
      <c r="A13" s="146" t="s">
        <v>76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</row>
    <row r="14" spans="1:12" s="24" customFormat="1" ht="48.75" customHeight="1">
      <c r="A14" s="144" t="s">
        <v>77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</row>
    <row r="15" spans="1:12" s="24" customFormat="1" ht="45" customHeight="1">
      <c r="A15" s="144" t="s">
        <v>78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</row>
    <row r="16" spans="1:12" s="24" customFormat="1" ht="15">
      <c r="A16" s="144" t="s">
        <v>79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</row>
    <row r="17" spans="1:12" s="24" customFormat="1" ht="75.75" customHeight="1">
      <c r="A17" s="145" t="s">
        <v>96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</row>
    <row r="18" spans="1:12" s="24" customFormat="1" ht="33" customHeight="1">
      <c r="A18" s="144" t="s">
        <v>80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</row>
    <row r="19" spans="1:12" s="24" customFormat="1" ht="66.75" customHeight="1">
      <c r="A19" s="144" t="s">
        <v>97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</row>
    <row r="24" spans="1:12" ht="15">
      <c r="A24" s="143" t="s">
        <v>74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62" t="s">
        <v>73</v>
      </c>
    </row>
    <row r="26" spans="1:12" ht="15">
      <c r="A26" s="143" t="s">
        <v>85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62" t="s">
        <v>86</v>
      </c>
    </row>
  </sheetData>
  <mergeCells count="19">
    <mergeCell ref="A2:L2"/>
    <mergeCell ref="A3:L3"/>
    <mergeCell ref="A10:L10"/>
    <mergeCell ref="A5:L5"/>
    <mergeCell ref="A6:L6"/>
    <mergeCell ref="A7:L7"/>
    <mergeCell ref="A8:L8"/>
    <mergeCell ref="A4:L4"/>
    <mergeCell ref="A14:L14"/>
    <mergeCell ref="A15:L15"/>
    <mergeCell ref="A11:L11"/>
    <mergeCell ref="A12:L12"/>
    <mergeCell ref="A13:L13"/>
    <mergeCell ref="A26:K26"/>
    <mergeCell ref="A24:K24"/>
    <mergeCell ref="A19:L19"/>
    <mergeCell ref="A18:L18"/>
    <mergeCell ref="A16:L16"/>
    <mergeCell ref="A17:L17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Y12" sqref="Y12"/>
    </sheetView>
  </sheetViews>
  <sheetFormatPr defaultRowHeight="15.75"/>
  <cols>
    <col min="1" max="16384" width="9.140625" style="38"/>
  </cols>
  <sheetData>
    <row r="2" spans="1:10" ht="31.5" customHeight="1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</row>
    <row r="3" spans="1:10">
      <c r="A3" s="39"/>
    </row>
    <row r="4" spans="1:10">
      <c r="A4" s="38" t="s">
        <v>41</v>
      </c>
    </row>
    <row r="6" spans="1:10">
      <c r="A6" s="38" t="s">
        <v>55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topLeftCell="A10" workbookViewId="0">
      <selection activeCell="J12" sqref="J12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32" t="s">
        <v>57</v>
      </c>
      <c r="B1" s="132"/>
      <c r="C1" s="132"/>
      <c r="D1" s="132"/>
      <c r="E1" s="132"/>
      <c r="F1" s="40"/>
      <c r="G1" s="40"/>
      <c r="H1" s="40"/>
    </row>
    <row r="2" spans="1:8" ht="15" customHeight="1">
      <c r="A2" s="142" t="s">
        <v>56</v>
      </c>
      <c r="B2" s="142"/>
      <c r="C2" s="142"/>
      <c r="D2" s="44" t="str">
        <f>+'3)'!F3</f>
        <v>ноябрь</v>
      </c>
      <c r="E2" s="50" t="str">
        <f>+'3)'!G3</f>
        <v>2015 г.</v>
      </c>
      <c r="F2" s="40"/>
      <c r="G2" s="40"/>
      <c r="H2" s="40"/>
    </row>
    <row r="4" spans="1:8" ht="12.75" customHeight="1">
      <c r="A4" s="156" t="s">
        <v>9</v>
      </c>
      <c r="B4" s="156" t="s">
        <v>10</v>
      </c>
      <c r="C4" s="156" t="s">
        <v>43</v>
      </c>
      <c r="D4" s="158" t="s">
        <v>47</v>
      </c>
      <c r="E4" s="158"/>
    </row>
    <row r="5" spans="1:8" ht="12.75" customHeight="1">
      <c r="A5" s="157"/>
      <c r="B5" s="157"/>
      <c r="C5" s="157"/>
      <c r="D5" s="158"/>
      <c r="E5" s="158"/>
    </row>
    <row r="6" spans="1:8">
      <c r="A6" s="71">
        <v>1</v>
      </c>
      <c r="B6" s="72" t="s">
        <v>67</v>
      </c>
      <c r="C6" s="73">
        <f>+C7+C8+C9</f>
        <v>1</v>
      </c>
      <c r="D6" s="153"/>
      <c r="E6" s="153"/>
    </row>
    <row r="7" spans="1:8">
      <c r="A7" s="69" t="s">
        <v>69</v>
      </c>
      <c r="B7" s="70" t="s">
        <v>102</v>
      </c>
      <c r="C7" s="74">
        <v>0</v>
      </c>
      <c r="D7" s="154"/>
      <c r="E7" s="154"/>
    </row>
    <row r="8" spans="1:8" ht="43.5" customHeight="1">
      <c r="A8" s="69" t="s">
        <v>70</v>
      </c>
      <c r="B8" s="70" t="s">
        <v>72</v>
      </c>
      <c r="C8" s="74">
        <v>1</v>
      </c>
      <c r="D8" s="154" t="s">
        <v>128</v>
      </c>
      <c r="E8" s="154"/>
    </row>
    <row r="9" spans="1:8" ht="53.25" customHeight="1">
      <c r="A9" s="69" t="s">
        <v>71</v>
      </c>
      <c r="B9" s="70" t="s">
        <v>68</v>
      </c>
      <c r="C9" s="74">
        <v>0</v>
      </c>
      <c r="D9" s="154"/>
      <c r="E9" s="154"/>
    </row>
    <row r="10" spans="1:8">
      <c r="A10" s="71">
        <v>2</v>
      </c>
      <c r="B10" s="72" t="s">
        <v>126</v>
      </c>
      <c r="C10" s="73"/>
      <c r="D10" s="153"/>
      <c r="E10" s="153"/>
    </row>
    <row r="11" spans="1:8">
      <c r="A11" s="69" t="s">
        <v>99</v>
      </c>
      <c r="B11" s="70" t="s">
        <v>102</v>
      </c>
      <c r="C11" s="74"/>
      <c r="D11" s="154"/>
      <c r="E11" s="154"/>
    </row>
    <row r="12" spans="1:8" ht="43.5" customHeight="1">
      <c r="A12" s="69" t="s">
        <v>100</v>
      </c>
      <c r="B12" s="70" t="s">
        <v>72</v>
      </c>
      <c r="C12" s="74">
        <v>0</v>
      </c>
      <c r="D12" s="154"/>
      <c r="E12" s="154"/>
    </row>
    <row r="13" spans="1:8" ht="53.25" customHeight="1">
      <c r="A13" s="69" t="s">
        <v>101</v>
      </c>
      <c r="B13" s="70" t="s">
        <v>68</v>
      </c>
      <c r="C13" s="74"/>
      <c r="D13" s="154"/>
      <c r="E13" s="154"/>
    </row>
    <row r="14" spans="1:8" s="63" customFormat="1" ht="25.5">
      <c r="A14" s="71">
        <v>2</v>
      </c>
      <c r="B14" s="72" t="s">
        <v>107</v>
      </c>
      <c r="C14" s="73">
        <f>+C15+C16+C17</f>
        <v>1</v>
      </c>
      <c r="D14" s="153"/>
      <c r="E14" s="153"/>
    </row>
    <row r="15" spans="1:8">
      <c r="A15" s="69" t="s">
        <v>99</v>
      </c>
      <c r="B15" s="70" t="s">
        <v>102</v>
      </c>
      <c r="C15" s="74">
        <v>0</v>
      </c>
      <c r="D15" s="154"/>
      <c r="E15" s="154"/>
    </row>
    <row r="16" spans="1:8" ht="48.75" customHeight="1">
      <c r="A16" s="69" t="s">
        <v>100</v>
      </c>
      <c r="B16" s="70" t="s">
        <v>72</v>
      </c>
      <c r="C16" s="74">
        <v>1</v>
      </c>
      <c r="D16" s="154" t="s">
        <v>94</v>
      </c>
      <c r="E16" s="154"/>
    </row>
    <row r="17" spans="1:5" ht="57.75" customHeight="1">
      <c r="A17" s="69" t="s">
        <v>101</v>
      </c>
      <c r="B17" s="70" t="s">
        <v>68</v>
      </c>
      <c r="C17" s="74">
        <v>0</v>
      </c>
      <c r="D17" s="154"/>
      <c r="E17" s="154"/>
    </row>
    <row r="18" spans="1:5" s="63" customFormat="1" ht="25.5">
      <c r="A18" s="71">
        <v>3</v>
      </c>
      <c r="B18" s="72" t="s">
        <v>106</v>
      </c>
      <c r="C18" s="73">
        <f>+C19+C20+C21</f>
        <v>0</v>
      </c>
      <c r="D18" s="153"/>
      <c r="E18" s="153"/>
    </row>
    <row r="19" spans="1:5">
      <c r="A19" s="69" t="s">
        <v>103</v>
      </c>
      <c r="B19" s="70" t="s">
        <v>102</v>
      </c>
      <c r="C19" s="74">
        <v>0</v>
      </c>
      <c r="D19" s="154"/>
      <c r="E19" s="154"/>
    </row>
    <row r="20" spans="1:5" ht="25.5">
      <c r="A20" s="69" t="s">
        <v>104</v>
      </c>
      <c r="B20" s="70" t="s">
        <v>72</v>
      </c>
      <c r="C20" s="74">
        <v>0</v>
      </c>
      <c r="D20" s="154"/>
      <c r="E20" s="154"/>
    </row>
    <row r="21" spans="1:5" ht="57.75" customHeight="1">
      <c r="A21" s="69" t="s">
        <v>105</v>
      </c>
      <c r="B21" s="70" t="s">
        <v>68</v>
      </c>
      <c r="C21" s="74">
        <v>0</v>
      </c>
      <c r="D21" s="154"/>
      <c r="E21" s="154"/>
    </row>
    <row r="23" spans="1:5" ht="38.25" customHeight="1">
      <c r="A23" s="155" t="s">
        <v>44</v>
      </c>
      <c r="B23" s="155"/>
      <c r="C23" s="155"/>
      <c r="D23" s="155"/>
      <c r="E23" s="155"/>
    </row>
  </sheetData>
  <mergeCells count="23">
    <mergeCell ref="A23:E23"/>
    <mergeCell ref="A4:A5"/>
    <mergeCell ref="B4:B5"/>
    <mergeCell ref="C4:C5"/>
    <mergeCell ref="D4:E5"/>
    <mergeCell ref="D6:E6"/>
    <mergeCell ref="D7:E7"/>
    <mergeCell ref="D8:E8"/>
    <mergeCell ref="D9:E9"/>
    <mergeCell ref="D15:E15"/>
    <mergeCell ref="D17:E17"/>
    <mergeCell ref="D14:E14"/>
    <mergeCell ref="D19:E19"/>
    <mergeCell ref="D20:E20"/>
    <mergeCell ref="D21:E21"/>
    <mergeCell ref="D16:E16"/>
    <mergeCell ref="D18:E18"/>
    <mergeCell ref="A1:E1"/>
    <mergeCell ref="A2:C2"/>
    <mergeCell ref="D10:E10"/>
    <mergeCell ref="D11:E11"/>
    <mergeCell ref="D12:E12"/>
    <mergeCell ref="D13:E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I42" sqref="I42"/>
    </sheetView>
  </sheetViews>
  <sheetFormatPr defaultColWidth="8.7109375" defaultRowHeight="11.45" customHeight="1"/>
  <cols>
    <col min="1" max="1" width="1.28515625" style="51" customWidth="1"/>
    <col min="2" max="2" width="50.140625" style="51" customWidth="1"/>
    <col min="3" max="3" width="13.7109375" style="51" customWidth="1"/>
    <col min="4" max="4" width="11.28515625" style="51" customWidth="1"/>
    <col min="5" max="5" width="16" style="51" customWidth="1"/>
  </cols>
  <sheetData>
    <row r="1" spans="1:6" s="51" customFormat="1" ht="38.25" customHeight="1">
      <c r="B1" s="152" t="s">
        <v>63</v>
      </c>
      <c r="C1" s="152"/>
      <c r="D1" s="152"/>
      <c r="E1" s="152"/>
    </row>
    <row r="2" spans="1:6" s="51" customFormat="1" ht="21" customHeight="1">
      <c r="B2" s="53" t="s">
        <v>64</v>
      </c>
      <c r="C2" s="100" t="str">
        <f>+'6)'!$D$2</f>
        <v>ноябрь</v>
      </c>
      <c r="D2" s="52" t="str">
        <f>+'6)'!$E$2</f>
        <v>2015 г.</v>
      </c>
      <c r="E2" s="52"/>
      <c r="F2" s="65" t="s">
        <v>87</v>
      </c>
    </row>
    <row r="3" spans="1:6" ht="18" customHeight="1"/>
    <row r="4" spans="1:6" ht="20.100000000000001" customHeight="1">
      <c r="B4" s="54" t="s">
        <v>58</v>
      </c>
      <c r="C4" s="159" t="s">
        <v>90</v>
      </c>
      <c r="D4" s="159" t="s">
        <v>132</v>
      </c>
      <c r="E4" s="159" t="s">
        <v>84</v>
      </c>
    </row>
    <row r="5" spans="1:6" ht="20.100000000000001" customHeight="1">
      <c r="B5" s="54" t="s">
        <v>59</v>
      </c>
      <c r="C5" s="159"/>
      <c r="D5" s="159"/>
      <c r="E5" s="159"/>
    </row>
    <row r="6" spans="1:6" ht="20.100000000000001" customHeight="1">
      <c r="B6" s="54" t="s">
        <v>60</v>
      </c>
      <c r="C6" s="159"/>
      <c r="D6" s="159"/>
      <c r="E6" s="159"/>
    </row>
    <row r="7" spans="1:6" ht="20.100000000000001" customHeight="1">
      <c r="B7" s="55" t="s">
        <v>61</v>
      </c>
      <c r="C7" s="55"/>
      <c r="D7" s="56"/>
      <c r="E7" s="57"/>
    </row>
    <row r="8" spans="1:6" ht="20.100000000000001" customHeight="1">
      <c r="B8" s="58" t="s">
        <v>62</v>
      </c>
      <c r="C8" s="58"/>
      <c r="D8" s="59"/>
      <c r="E8" s="60"/>
    </row>
    <row r="9" spans="1:6" ht="20.100000000000001" customHeight="1">
      <c r="B9" s="64" t="str">
        <f>CONCATENATE(D2,F2,E2)</f>
        <v>2015 г._</v>
      </c>
      <c r="C9" s="160">
        <v>188920</v>
      </c>
      <c r="D9" s="161">
        <f>+E9/C9</f>
        <v>2.0202399957654031</v>
      </c>
      <c r="E9" s="59">
        <v>381663.74</v>
      </c>
    </row>
    <row r="11" spans="1:6" s="24" customFormat="1" ht="17.25" customHeight="1">
      <c r="A11" s="67"/>
      <c r="B11" s="67" t="s">
        <v>91</v>
      </c>
      <c r="C11" s="67"/>
      <c r="D11" s="67"/>
      <c r="E11" s="67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2015-12-14T04:15:31Z</dcterms:modified>
</cp:coreProperties>
</file>