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 activeTab="12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/>
</workbook>
</file>

<file path=xl/calcChain.xml><?xml version="1.0" encoding="utf-8"?>
<calcChain xmlns="http://schemas.openxmlformats.org/spreadsheetml/2006/main">
  <c r="J7" i="5"/>
  <c r="I7"/>
  <c r="M23"/>
  <c r="L23"/>
  <c r="S7" i="3"/>
  <c r="H8" i="8" l="1"/>
  <c r="G8"/>
  <c r="F8"/>
  <c r="E8"/>
  <c r="D8"/>
  <c r="C8"/>
  <c r="L7" i="5" l="1"/>
  <c r="R7" i="4"/>
  <c r="E7" i="12" l="1"/>
  <c r="E8"/>
  <c r="E6"/>
  <c r="L15" i="4" l="1"/>
  <c r="L9"/>
  <c r="K8" i="8" l="1"/>
  <c r="K8" i="4" l="1"/>
  <c r="D3" i="9"/>
  <c r="F5" i="10" s="1"/>
  <c r="C3" i="9"/>
  <c r="C3" i="12" s="1"/>
  <c r="C4" i="2" s="1"/>
  <c r="C5" i="4" s="1"/>
  <c r="F5" s="1"/>
  <c r="D5" i="10" l="1"/>
  <c r="C5" i="5"/>
  <c r="I5" i="4"/>
  <c r="D3" i="12"/>
  <c r="D4" i="2" s="1"/>
  <c r="D5" i="4" s="1"/>
  <c r="G5" s="1"/>
  <c r="M7" i="5"/>
  <c r="E25" i="2"/>
  <c r="E26"/>
  <c r="E27"/>
  <c r="F5" i="5" l="1"/>
  <c r="L5" i="4"/>
  <c r="D5" i="5"/>
  <c r="J5" i="4"/>
  <c r="T11" i="8"/>
  <c r="T12"/>
  <c r="K11" i="5"/>
  <c r="P23"/>
  <c r="O23"/>
  <c r="N23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J8"/>
  <c r="I8"/>
  <c r="R8"/>
  <c r="P8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O8" i="8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N15"/>
  <c r="K15"/>
  <c r="D15"/>
  <c r="C15"/>
  <c r="P9"/>
  <c r="O9"/>
  <c r="Q9" s="1"/>
  <c r="N9"/>
  <c r="K9"/>
  <c r="D9"/>
  <c r="C9"/>
  <c r="R8"/>
  <c r="S8"/>
  <c r="R10"/>
  <c r="T10" s="1"/>
  <c r="S10"/>
  <c r="R11"/>
  <c r="T11" s="1"/>
  <c r="S11"/>
  <c r="T12"/>
  <c r="R13"/>
  <c r="S13"/>
  <c r="R14"/>
  <c r="S14"/>
  <c r="R16"/>
  <c r="T16" s="1"/>
  <c r="S16"/>
  <c r="R17"/>
  <c r="T17" s="1"/>
  <c r="S17"/>
  <c r="S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T14" i="4" l="1"/>
  <c r="S9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<sst xmlns="http://schemas.openxmlformats.org/spreadsheetml/2006/main" count="444" uniqueCount="258">
  <si>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</si>
  <si>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</si>
  <si>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</si>
  <si>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</si>
  <si>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</si>
  <si>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</si>
  <si>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</si>
  <si>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</si>
  <si>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</si>
  <si>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</si>
  <si>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</si>
  <si>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</si>
  <si>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</si>
  <si>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</si>
  <si>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</si>
  <si>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</si>
  <si>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</si>
  <si>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</si>
  <si>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</si>
  <si>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</si>
  <si>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</si>
  <si>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</si>
  <si>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</si>
  <si>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</si>
  <si>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</si>
  <si>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</si>
  <si>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</si>
  <si>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</si>
  <si>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</si>
  <si>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</si>
  <si>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</si>
  <si>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</si>
  <si>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</si>
  <si>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</si>
  <si>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</si>
  <si>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</si>
  <si>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</si>
  <si>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</si>
  <si>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</si>
  <si>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</si>
  <si>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</si>
  <si>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</si>
  <si>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</si>
  <si>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</si>
  <si>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</si>
  <si>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</si>
  <si>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</si>
  <si>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</si>
  <si>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</si>
  <si>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</si>
  <si>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</si>
  <si>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</si>
  <si>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</si>
  <si>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</si>
  <si>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</si>
  <si>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</si>
  <si>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</si>
  <si>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</si>
  <si>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</si>
  <si>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</si>
  <si>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</si>
  <si>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</si>
  <si>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</si>
  <si>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</si>
  <si>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</si>
  <si>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</si>
  <si>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</si>
  <si>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</si>
  <si>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</si>
  <si>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</si>
  <si>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</si>
  <si>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</si>
  <si>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</si>
  <si>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</si>
  <si>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</si>
  <si>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</si>
  <si>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</si>
  <si>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</si>
  <si>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</si>
  <si>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</si>
  <si>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</si>
  <si>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</si>
  <si>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</si>
  <si>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</si>
  <si>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</si>
  <si>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</si>
  <si>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</si>
  <si>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</si>
  <si>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</si>
  <si>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</si>
  <si>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</si>
  <si>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</si>
  <si>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</si>
  <si>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</si>
  <si>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</si>
  <si>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</si>
  <si>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</si>
  <si>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</si>
  <si>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</si>
  <si>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</si>
  <si>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</si>
  <si>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</si>
  <si>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</si>
  <si>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</si>
  <si>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</si>
  <si>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</si>
  <si>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</si>
  <si>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</si>
  <si>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</si>
  <si>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</si>
  <si>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</si>
  <si>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</si>
  <si>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</si>
  <si>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</si>
  <si>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</si>
  <si>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</si>
  <si>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</si>
  <si>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</si>
  <si>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</si>
  <si>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</si>
  <si>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</si>
  <si>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</si>
  <si>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</si>
  <si>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</si>
  <si>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</si>
  <si>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</si>
  <si>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</si>
  <si>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</si>
  <si>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</si>
  <si>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</si>
  <si>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</si>
  <si>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</si>
  <si>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</si>
  <si>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</si>
  <si>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</si>
  <si>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</si>
  <si>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</si>
  <si>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</si>
  <si>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</si>
  <si>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</si>
  <si>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</si>
  <si>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</si>
  <si>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</si>
  <si>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</si>
  <si>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</si>
  <si>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</si>
  <si>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</si>
  <si>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</si>
  <si>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</si>
  <si>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</si>
  <si>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</si>
  <si>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</si>
  <si>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</si>
  <si>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</si>
  <si>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</si>
  <si>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</si>
  <si>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</si>
  <si>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</si>
  <si>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</si>
  <si>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</si>
  <si>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</si>
  <si>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</si>
  <si>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</si>
  <si>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</si>
  <si>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</si>
  <si>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</si>
  <si>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</si>
  <si>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</si>
  <si>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</si>
  <si>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</si>
  <si>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</si>
  <si>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</si>
  <si>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</si>
  <si>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</si>
  <si>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</si>
  <si>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</si>
  <si>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</si>
  <si>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</si>
  <si>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</si>
  <si>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</si>
  <si>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</si>
  <si>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</si>
  <si>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</si>
  <si>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</si>
  <si>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</si>
  <si>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</si>
  <si>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</si>
  <si>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</si>
  <si>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</si>
  <si>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</si>
  <si>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</si>
  <si>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</si>
  <si>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</si>
  <si>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</si>
  <si>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</si>
  <si>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</si>
  <si>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</si>
  <si>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</si>
  <si>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</si>
  <si>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</si>
  <si>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</si>
  <si>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</si>
  <si>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</si>
  <si>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</si>
  <si>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</si>
  <si>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</si>
  <si>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</si>
  <si>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</si>
  <si>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</si>
  <si>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</si>
  <si>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</si>
  <si>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</si>
  <si>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</si>
  <si>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</si>
  <si>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</si>
  <si>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</si>
  <si>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</si>
  <si>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</si>
  <si>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</si>
  <si>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</si>
  <si>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</si>
  <si>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</si>
  <si>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</si>
  <si>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</si>
  <si>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</si>
  <si>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</si>
  <si>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</si>
  <si>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</si>
  <si>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</si>
  <si>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</si>
  <si>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</si>
  <si>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</si>
  <si>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</si>
  <si>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</si>
  <si>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</si>
  <si>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</si>
  <si>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</si>
  <si>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</si>
  <si>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</si>
  <si>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</si>
  <si>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</si>
  <si>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</si>
  <si>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</si>
  <si>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</si>
  <si>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</si>
  <si>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</si>
  <si>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</si>
  <si>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</si>
  <si>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</si>
  <si>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</si>
  <si>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</si>
  <si>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</si>
  <si>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аннулирование заявки (договора) на технологическое присоединение</t>
  </si>
  <si>
    <t>Аннулирование заявки (договора) на технологическое присоединение</t>
  </si>
  <si>
    <t>ГПП-6 (Шинная-1)</t>
  </si>
  <si>
    <t>2020 г.</t>
  </si>
  <si>
    <t xml:space="preserve">АО "Омскшина"  за 2021 г. </t>
  </si>
  <si>
    <t>2021 г.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</si>
</sst>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_-* #,##0.00[$€-1]_-;\-* #,##0.00[$€-1]_-;_-* &quot;-&quot;??[$€-1]_-"/>
    <numFmt numFmtId="167" formatCode="&quot;$&quot;#,##0_);[Red]\(&quot;$&quot;#,##0\)"/>
    <numFmt numFmtId="168" formatCode="#,##0.000"/>
    <numFmt numFmtId="169" formatCode="h:mm;@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6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0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5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5" fontId="0" fillId="0" borderId="1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5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5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39" fillId="0" borderId="0" xfId="0" applyFont="1" applyAlignment="1">
      <alignment horizontal="right"/>
    </xf>
    <xf numFmtId="169" fontId="0" fillId="0" borderId="5" xfId="0" applyNumberFormat="1" applyBorder="1" applyAlignment="1">
      <alignment horizontal="center"/>
    </xf>
    <xf numFmtId="168" fontId="0" fillId="0" borderId="3" xfId="0" applyNumberFormat="1" applyBorder="1"/>
    <xf numFmtId="168" fontId="0" fillId="0" borderId="3" xfId="0" applyNumberFormat="1" applyFill="1" applyBorder="1"/>
    <xf numFmtId="168" fontId="0" fillId="0" borderId="1" xfId="0" applyNumberFormat="1" applyBorder="1"/>
    <xf numFmtId="168" fontId="0" fillId="0" borderId="18" xfId="0" applyNumberFormat="1" applyBorder="1"/>
    <xf numFmtId="0" fontId="2" fillId="0" borderId="36" xfId="0" applyFont="1" applyFill="1" applyBorder="1" applyAlignment="1">
      <alignment horizontal="center" wrapText="1"/>
    </xf>
    <xf numFmtId="0" fontId="0" fillId="8" borderId="3" xfId="0" applyFill="1" applyBorder="1"/>
    <xf numFmtId="0" fontId="0" fillId="8" borderId="18" xfId="0" applyFill="1" applyBorder="1"/>
    <xf numFmtId="0" fontId="0" fillId="0" borderId="1" xfId="0" applyBorder="1"/>
    <xf numFmtId="9" fontId="0" fillId="0" borderId="25" xfId="1" applyFont="1" applyFill="1" applyBorder="1"/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9" fillId="0" borderId="0" xfId="4" applyFont="1" applyFill="1" applyBorder="1" applyAlignment="1">
      <alignment horizontal="center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8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22" xfId="2" applyNumberFormat="1" applyFont="1" applyFill="1" applyBorder="1" applyAlignment="1" applyProtection="1">
      <alignment horizontal="center" vertical="center" wrapText="1"/>
    </xf>
    <xf numFmtId="168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workbookViewId="0">
      <selection activeCell="A6" sqref="A6:E6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217" t="s">
        <v>1</v>
      </c>
      <c r="B4" s="217"/>
      <c r="C4" s="217"/>
      <c r="D4" s="217"/>
      <c r="E4" s="217"/>
    </row>
    <row r="5" spans="1:5">
      <c r="A5" s="217" t="s">
        <v>256</v>
      </c>
      <c r="B5" s="217"/>
      <c r="C5" s="217"/>
      <c r="D5" s="217"/>
      <c r="E5" s="217"/>
    </row>
    <row r="6" spans="1:5" s="2" customFormat="1" ht="11.25">
      <c r="A6" s="218"/>
      <c r="B6" s="218"/>
      <c r="C6" s="218"/>
      <c r="D6" s="218"/>
      <c r="E6" s="218"/>
    </row>
    <row r="7" spans="1:5">
      <c r="A7" s="216"/>
      <c r="B7" s="216"/>
      <c r="C7" s="216"/>
      <c r="D7" s="216"/>
      <c r="E7" s="216"/>
    </row>
    <row r="8" spans="1:5">
      <c r="A8" s="216"/>
      <c r="B8" s="216"/>
      <c r="C8" s="216"/>
      <c r="D8" s="216"/>
      <c r="E8" s="216"/>
    </row>
    <row r="9" spans="1:5">
      <c r="A9" s="216"/>
      <c r="B9" s="216"/>
      <c r="C9" s="216"/>
      <c r="D9" s="216"/>
      <c r="E9" s="216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U12"/>
  <sheetViews>
    <sheetView workbookViewId="0">
      <selection activeCell="E8" sqref="E8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1">
      <c r="A1" s="9" t="s">
        <v>137</v>
      </c>
    </row>
    <row r="2" spans="1:21" ht="15.75" thickBot="1"/>
    <row r="3" spans="1:21" ht="15" customHeight="1">
      <c r="A3" s="227" t="s">
        <v>2</v>
      </c>
      <c r="B3" s="230" t="s">
        <v>3</v>
      </c>
      <c r="C3" s="221" t="s">
        <v>255</v>
      </c>
      <c r="D3" s="222"/>
      <c r="E3" s="222"/>
      <c r="F3" s="222"/>
      <c r="G3" s="222"/>
      <c r="H3" s="223"/>
      <c r="I3" s="221" t="s">
        <v>257</v>
      </c>
      <c r="J3" s="222"/>
      <c r="K3" s="222"/>
      <c r="L3" s="222"/>
      <c r="M3" s="222"/>
      <c r="N3" s="223"/>
      <c r="O3" s="221" t="s">
        <v>33</v>
      </c>
      <c r="P3" s="222"/>
      <c r="Q3" s="222"/>
      <c r="R3" s="222"/>
      <c r="S3" s="222"/>
      <c r="T3" s="223"/>
    </row>
    <row r="4" spans="1:21" ht="15" customHeight="1">
      <c r="A4" s="228"/>
      <c r="B4" s="231"/>
      <c r="C4" s="224" t="s">
        <v>222</v>
      </c>
      <c r="D4" s="225"/>
      <c r="E4" s="225"/>
      <c r="F4" s="225"/>
      <c r="G4" s="225"/>
      <c r="H4" s="226"/>
      <c r="I4" s="224" t="s">
        <v>222</v>
      </c>
      <c r="J4" s="225"/>
      <c r="K4" s="225"/>
      <c r="L4" s="225"/>
      <c r="M4" s="225"/>
      <c r="N4" s="226"/>
      <c r="O4" s="224"/>
      <c r="P4" s="225"/>
      <c r="Q4" s="225"/>
      <c r="R4" s="225"/>
      <c r="S4" s="225"/>
      <c r="T4" s="226"/>
    </row>
    <row r="5" spans="1:21">
      <c r="A5" s="228"/>
      <c r="B5" s="231"/>
      <c r="C5" s="233" t="s">
        <v>219</v>
      </c>
      <c r="D5" s="234"/>
      <c r="E5" s="219" t="s">
        <v>220</v>
      </c>
      <c r="F5" s="219"/>
      <c r="G5" s="219" t="s">
        <v>221</v>
      </c>
      <c r="H5" s="220"/>
      <c r="I5" s="233" t="s">
        <v>219</v>
      </c>
      <c r="J5" s="234"/>
      <c r="K5" s="219" t="s">
        <v>220</v>
      </c>
      <c r="L5" s="219"/>
      <c r="M5" s="219" t="s">
        <v>221</v>
      </c>
      <c r="N5" s="220"/>
      <c r="O5" s="233" t="s">
        <v>219</v>
      </c>
      <c r="P5" s="234"/>
      <c r="Q5" s="219" t="s">
        <v>220</v>
      </c>
      <c r="R5" s="219"/>
      <c r="S5" s="219" t="s">
        <v>221</v>
      </c>
      <c r="T5" s="220"/>
    </row>
    <row r="6" spans="1:21">
      <c r="A6" s="229"/>
      <c r="B6" s="232"/>
      <c r="C6" s="32" t="s">
        <v>224</v>
      </c>
      <c r="D6" s="26" t="s">
        <v>223</v>
      </c>
      <c r="E6" s="26" t="s">
        <v>224</v>
      </c>
      <c r="F6" s="26" t="s">
        <v>223</v>
      </c>
      <c r="G6" s="26" t="s">
        <v>224</v>
      </c>
      <c r="H6" s="33" t="s">
        <v>223</v>
      </c>
      <c r="I6" s="32" t="s">
        <v>224</v>
      </c>
      <c r="J6" s="26" t="s">
        <v>223</v>
      </c>
      <c r="K6" s="26" t="s">
        <v>224</v>
      </c>
      <c r="L6" s="26" t="s">
        <v>223</v>
      </c>
      <c r="M6" s="26" t="s">
        <v>224</v>
      </c>
      <c r="N6" s="33" t="s">
        <v>223</v>
      </c>
      <c r="O6" s="32" t="s">
        <v>224</v>
      </c>
      <c r="P6" s="26" t="s">
        <v>223</v>
      </c>
      <c r="Q6" s="26" t="s">
        <v>224</v>
      </c>
      <c r="R6" s="26" t="s">
        <v>223</v>
      </c>
      <c r="S6" s="26" t="s">
        <v>224</v>
      </c>
      <c r="T6" s="33" t="s">
        <v>223</v>
      </c>
      <c r="U6" s="211"/>
    </row>
    <row r="7" spans="1:21" ht="15.75" thickBot="1">
      <c r="A7" s="50">
        <v>1</v>
      </c>
      <c r="B7" s="51">
        <v>2</v>
      </c>
      <c r="C7" s="50">
        <v>3</v>
      </c>
      <c r="D7" s="52">
        <v>4</v>
      </c>
      <c r="E7" s="52">
        <v>5</v>
      </c>
      <c r="F7" s="52">
        <v>6</v>
      </c>
      <c r="G7" s="52">
        <v>7</v>
      </c>
      <c r="H7" s="51">
        <v>8</v>
      </c>
      <c r="I7" s="50">
        <v>9</v>
      </c>
      <c r="J7" s="52">
        <v>10</v>
      </c>
      <c r="K7" s="52">
        <v>11</v>
      </c>
      <c r="L7" s="52">
        <v>12</v>
      </c>
      <c r="M7" s="52">
        <v>13</v>
      </c>
      <c r="N7" s="51">
        <v>14</v>
      </c>
      <c r="O7" s="50">
        <v>15</v>
      </c>
      <c r="P7" s="52">
        <v>16</v>
      </c>
      <c r="Q7" s="52">
        <v>17</v>
      </c>
      <c r="R7" s="52">
        <v>18</v>
      </c>
      <c r="S7" s="52">
        <v>19</v>
      </c>
      <c r="T7" s="51">
        <v>20</v>
      </c>
    </row>
    <row r="8" spans="1:21" ht="45">
      <c r="A8" s="43">
        <v>1</v>
      </c>
      <c r="B8" s="44" t="s">
        <v>136</v>
      </c>
      <c r="C8" s="163">
        <f t="shared" ref="C8:H8" si="0">SUM(C9:C12)</f>
        <v>0</v>
      </c>
      <c r="D8" s="105">
        <f t="shared" si="0"/>
        <v>0</v>
      </c>
      <c r="E8" s="105">
        <f t="shared" si="0"/>
        <v>5</v>
      </c>
      <c r="F8" s="105">
        <f t="shared" si="0"/>
        <v>0</v>
      </c>
      <c r="G8" s="105">
        <f t="shared" si="0"/>
        <v>23</v>
      </c>
      <c r="H8" s="164">
        <f t="shared" si="0"/>
        <v>0</v>
      </c>
      <c r="I8" s="163">
        <f t="shared" ref="I8:N8" si="1">SUM(I9:I12)</f>
        <v>0</v>
      </c>
      <c r="J8" s="105">
        <f t="shared" si="1"/>
        <v>0</v>
      </c>
      <c r="K8" s="105">
        <f t="shared" si="1"/>
        <v>5</v>
      </c>
      <c r="L8" s="105">
        <f t="shared" si="1"/>
        <v>0</v>
      </c>
      <c r="M8" s="105">
        <f t="shared" si="1"/>
        <v>23</v>
      </c>
      <c r="N8" s="164">
        <f t="shared" si="1"/>
        <v>0</v>
      </c>
      <c r="O8" s="47">
        <f>IF(C8&gt;0,I8/C8-1,0)</f>
        <v>0</v>
      </c>
      <c r="P8" s="48">
        <f>IF(D8&gt;0,J8/D8-1,0)</f>
        <v>0</v>
      </c>
      <c r="Q8" s="48">
        <f>IF(E8&gt;0,K8/E8-1,0)</f>
        <v>0</v>
      </c>
      <c r="R8" s="48">
        <f>IF(F8&gt;0,L8/F8-1,0)</f>
        <v>0</v>
      </c>
      <c r="S8" s="48">
        <f t="shared" ref="S8:T8" si="2">IF(G8&gt;0,M8/G8-1,0)</f>
        <v>0</v>
      </c>
      <c r="T8" s="49">
        <f t="shared" si="2"/>
        <v>0</v>
      </c>
    </row>
    <row r="9" spans="1:21">
      <c r="A9" s="27" t="s">
        <v>10</v>
      </c>
      <c r="B9" s="28" t="s">
        <v>5</v>
      </c>
      <c r="C9" s="165">
        <v>0</v>
      </c>
      <c r="D9" s="63">
        <v>0</v>
      </c>
      <c r="E9" s="63">
        <v>0</v>
      </c>
      <c r="F9" s="63">
        <v>0</v>
      </c>
      <c r="G9" s="63">
        <v>0</v>
      </c>
      <c r="H9" s="166">
        <v>0</v>
      </c>
      <c r="I9" s="165">
        <v>0</v>
      </c>
      <c r="J9" s="63">
        <v>0</v>
      </c>
      <c r="K9" s="63">
        <v>0</v>
      </c>
      <c r="L9" s="63">
        <v>0</v>
      </c>
      <c r="M9" s="63">
        <v>0</v>
      </c>
      <c r="N9" s="166">
        <v>0</v>
      </c>
      <c r="O9" s="38">
        <f t="shared" ref="O9:O12" si="3">IF(C9&gt;0,I9/C9-1,0)</f>
        <v>0</v>
      </c>
      <c r="P9" s="8">
        <f t="shared" ref="P9:P12" si="4">IF(D9&gt;0,J9/D9-1,0)</f>
        <v>0</v>
      </c>
      <c r="Q9" s="8">
        <f t="shared" ref="Q9:Q12" si="5">IF(E9&gt;0,K9/E9-1,0)</f>
        <v>0</v>
      </c>
      <c r="R9" s="8">
        <f t="shared" ref="R9:R12" si="6">IF(F9&gt;0,L9/F9-1,0)</f>
        <v>0</v>
      </c>
      <c r="S9" s="8">
        <f t="shared" ref="S9:S12" si="7">IF(G9&gt;0,M9/G9-1,0)</f>
        <v>0</v>
      </c>
      <c r="T9" s="39">
        <f t="shared" ref="T9:T10" si="8">IF(H9&gt;0,N9/H9-1,0)</f>
        <v>0</v>
      </c>
    </row>
    <row r="10" spans="1:21">
      <c r="A10" s="27" t="s">
        <v>11</v>
      </c>
      <c r="B10" s="28" t="s">
        <v>246</v>
      </c>
      <c r="C10" s="165">
        <v>0</v>
      </c>
      <c r="D10" s="63">
        <v>0</v>
      </c>
      <c r="E10" s="63">
        <v>0</v>
      </c>
      <c r="F10" s="63">
        <v>0</v>
      </c>
      <c r="G10" s="63">
        <v>0</v>
      </c>
      <c r="H10" s="166">
        <v>0</v>
      </c>
      <c r="I10" s="165">
        <v>0</v>
      </c>
      <c r="J10" s="63">
        <v>0</v>
      </c>
      <c r="K10" s="63">
        <v>0</v>
      </c>
      <c r="L10" s="63">
        <v>0</v>
      </c>
      <c r="M10" s="63">
        <v>0</v>
      </c>
      <c r="N10" s="166">
        <v>0</v>
      </c>
      <c r="O10" s="38">
        <f t="shared" si="3"/>
        <v>0</v>
      </c>
      <c r="P10" s="8">
        <f t="shared" si="4"/>
        <v>0</v>
      </c>
      <c r="Q10" s="8">
        <f t="shared" si="5"/>
        <v>0</v>
      </c>
      <c r="R10" s="8">
        <f t="shared" si="6"/>
        <v>0</v>
      </c>
      <c r="S10" s="8">
        <f t="shared" si="7"/>
        <v>0</v>
      </c>
      <c r="T10" s="39">
        <f t="shared" si="8"/>
        <v>0</v>
      </c>
    </row>
    <row r="11" spans="1:21">
      <c r="A11" s="27" t="s">
        <v>12</v>
      </c>
      <c r="B11" s="29" t="s">
        <v>247</v>
      </c>
      <c r="C11" s="165">
        <v>0</v>
      </c>
      <c r="D11" s="63">
        <v>0</v>
      </c>
      <c r="E11" s="63">
        <v>5</v>
      </c>
      <c r="F11" s="63">
        <v>0</v>
      </c>
      <c r="G11" s="63">
        <v>21</v>
      </c>
      <c r="H11" s="166">
        <v>0</v>
      </c>
      <c r="I11" s="165">
        <v>0</v>
      </c>
      <c r="J11" s="63">
        <v>0</v>
      </c>
      <c r="K11" s="63">
        <v>5</v>
      </c>
      <c r="L11" s="63">
        <v>0</v>
      </c>
      <c r="M11" s="63">
        <v>21</v>
      </c>
      <c r="N11" s="166">
        <v>0</v>
      </c>
      <c r="O11" s="38">
        <f t="shared" si="3"/>
        <v>0</v>
      </c>
      <c r="P11" s="8">
        <f t="shared" si="4"/>
        <v>0</v>
      </c>
      <c r="Q11" s="8">
        <f t="shared" si="5"/>
        <v>0</v>
      </c>
      <c r="R11" s="8">
        <f t="shared" si="6"/>
        <v>0</v>
      </c>
      <c r="S11" s="8">
        <f t="shared" si="7"/>
        <v>0</v>
      </c>
      <c r="T11" s="39">
        <f>IF(H11&gt;0,N11/H11-1,0)</f>
        <v>0</v>
      </c>
    </row>
    <row r="12" spans="1:21" ht="15.75" thickBot="1">
      <c r="A12" s="30" t="s">
        <v>13</v>
      </c>
      <c r="B12" s="31" t="s">
        <v>6</v>
      </c>
      <c r="C12" s="167">
        <v>0</v>
      </c>
      <c r="D12" s="106">
        <v>0</v>
      </c>
      <c r="E12" s="106">
        <v>0</v>
      </c>
      <c r="F12" s="106">
        <v>0</v>
      </c>
      <c r="G12" s="106">
        <v>2</v>
      </c>
      <c r="H12" s="168">
        <v>0</v>
      </c>
      <c r="I12" s="167">
        <v>0</v>
      </c>
      <c r="J12" s="106">
        <v>0</v>
      </c>
      <c r="K12" s="106">
        <v>0</v>
      </c>
      <c r="L12" s="106">
        <v>0</v>
      </c>
      <c r="M12" s="106">
        <v>2</v>
      </c>
      <c r="N12" s="168">
        <v>0</v>
      </c>
      <c r="O12" s="40">
        <f t="shared" si="3"/>
        <v>0</v>
      </c>
      <c r="P12" s="41">
        <f t="shared" si="4"/>
        <v>0</v>
      </c>
      <c r="Q12" s="41">
        <f t="shared" si="5"/>
        <v>0</v>
      </c>
      <c r="R12" s="41">
        <f t="shared" si="6"/>
        <v>0</v>
      </c>
      <c r="S12" s="41">
        <f t="shared" si="7"/>
        <v>0</v>
      </c>
      <c r="T12" s="42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E7" sqref="E7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235" t="s">
        <v>138</v>
      </c>
      <c r="B1" s="235"/>
      <c r="C1" s="235"/>
      <c r="D1" s="235"/>
      <c r="E1" s="235"/>
    </row>
    <row r="2" spans="1:5" ht="15.75" thickBot="1">
      <c r="E2" s="205"/>
    </row>
    <row r="3" spans="1:5" ht="46.5" customHeight="1">
      <c r="A3" s="53" t="s">
        <v>2</v>
      </c>
      <c r="B3" s="69" t="s">
        <v>3</v>
      </c>
      <c r="C3" s="113" t="str">
        <f>+'1.1.'!C3:H3</f>
        <v>2020 г.</v>
      </c>
      <c r="D3" s="114" t="str">
        <f>+'1.1.'!I3</f>
        <v>2021 г.</v>
      </c>
      <c r="E3" s="55" t="s">
        <v>33</v>
      </c>
    </row>
    <row r="4" spans="1:5" ht="15.75" thickBot="1">
      <c r="A4" s="66">
        <v>1</v>
      </c>
      <c r="B4" s="70">
        <v>2</v>
      </c>
      <c r="C4" s="66">
        <v>3</v>
      </c>
      <c r="D4" s="67">
        <v>4</v>
      </c>
      <c r="E4" s="68">
        <v>5</v>
      </c>
    </row>
    <row r="5" spans="1:5">
      <c r="A5" s="43">
        <v>1</v>
      </c>
      <c r="B5" s="71" t="s">
        <v>141</v>
      </c>
      <c r="C5" s="163">
        <v>51</v>
      </c>
      <c r="D5" s="105">
        <v>51</v>
      </c>
      <c r="E5" s="49">
        <f>IF(C5&gt;0,D5/C5-1,0)</f>
        <v>0</v>
      </c>
    </row>
    <row r="6" spans="1:5" ht="30">
      <c r="A6" s="27" t="s">
        <v>10</v>
      </c>
      <c r="B6" s="72" t="s">
        <v>139</v>
      </c>
      <c r="C6" s="165">
        <v>51</v>
      </c>
      <c r="D6" s="63">
        <v>51</v>
      </c>
      <c r="E6" s="39">
        <f>IF(C6&gt;0,D6/C6-1,0)</f>
        <v>0</v>
      </c>
    </row>
    <row r="7" spans="1:5" ht="30.75" thickBot="1">
      <c r="A7" s="30" t="s">
        <v>11</v>
      </c>
      <c r="B7" s="73" t="s">
        <v>140</v>
      </c>
      <c r="C7" s="167">
        <v>14</v>
      </c>
      <c r="D7" s="213">
        <v>14</v>
      </c>
      <c r="E7" s="42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topLeftCell="A22" workbookViewId="0">
      <selection activeCell="E48" sqref="E48"/>
    </sheetView>
  </sheetViews>
  <sheetFormatPr defaultRowHeight="15"/>
  <cols>
    <col min="1" max="1" width="7.5703125" style="61" customWidth="1"/>
    <col min="2" max="2" width="26.28515625" style="61" customWidth="1"/>
    <col min="3" max="3" width="16.42578125" style="61" customWidth="1"/>
    <col min="4" max="4" width="11.28515625" style="61" customWidth="1"/>
    <col min="5" max="5" width="12.7109375" style="61" customWidth="1"/>
    <col min="6" max="7" width="9.140625" style="61"/>
    <col min="8" max="8" width="9" style="61" customWidth="1"/>
    <col min="9" max="16384" width="9.140625" style="61"/>
  </cols>
  <sheetData>
    <row r="1" spans="1:16" ht="15" customHeight="1">
      <c r="A1" s="236" t="s">
        <v>154</v>
      </c>
      <c r="B1" s="236"/>
      <c r="C1" s="236"/>
      <c r="D1" s="236"/>
      <c r="E1" s="236"/>
      <c r="F1" s="236"/>
      <c r="G1" s="236"/>
      <c r="H1" s="236"/>
      <c r="I1" s="236"/>
    </row>
    <row r="2" spans="1:16" ht="15.75" thickBot="1">
      <c r="A2" s="161"/>
      <c r="B2" s="161"/>
      <c r="C2" s="161"/>
      <c r="D2" s="161"/>
      <c r="E2" s="161"/>
    </row>
    <row r="3" spans="1:16" ht="33.75" customHeight="1">
      <c r="A3" s="242" t="s">
        <v>142</v>
      </c>
      <c r="B3" s="245" t="s">
        <v>143</v>
      </c>
      <c r="C3" s="245" t="s">
        <v>144</v>
      </c>
      <c r="D3" s="252" t="s">
        <v>145</v>
      </c>
      <c r="E3" s="252"/>
      <c r="F3" s="252"/>
      <c r="G3" s="252"/>
      <c r="H3" s="248" t="s">
        <v>33</v>
      </c>
      <c r="I3" s="249"/>
    </row>
    <row r="4" spans="1:16" ht="18" customHeight="1">
      <c r="A4" s="243"/>
      <c r="B4" s="246"/>
      <c r="C4" s="246"/>
      <c r="D4" s="88" t="s">
        <v>146</v>
      </c>
      <c r="E4" s="88" t="s">
        <v>147</v>
      </c>
      <c r="F4" s="88" t="s">
        <v>146</v>
      </c>
      <c r="G4" s="88" t="s">
        <v>147</v>
      </c>
      <c r="H4" s="250"/>
      <c r="I4" s="251"/>
    </row>
    <row r="5" spans="1:16" ht="18" customHeight="1" thickBot="1">
      <c r="A5" s="244"/>
      <c r="B5" s="247"/>
      <c r="C5" s="247"/>
      <c r="D5" s="241" t="str">
        <f>+'1.2.'!C3</f>
        <v>2020 г.</v>
      </c>
      <c r="E5" s="241"/>
      <c r="F5" s="241" t="str">
        <f>+'1.2.'!D3</f>
        <v>2021 г.</v>
      </c>
      <c r="G5" s="241"/>
      <c r="H5" s="162" t="s">
        <v>146</v>
      </c>
      <c r="I5" s="91" t="s">
        <v>147</v>
      </c>
    </row>
    <row r="6" spans="1:16" ht="18" customHeight="1">
      <c r="A6" s="89">
        <v>1</v>
      </c>
      <c r="B6" s="58">
        <v>2</v>
      </c>
      <c r="C6" s="58">
        <v>3</v>
      </c>
      <c r="D6" s="58">
        <v>4</v>
      </c>
      <c r="E6" s="58">
        <v>5</v>
      </c>
      <c r="F6" s="58">
        <v>6</v>
      </c>
      <c r="G6" s="58">
        <v>7</v>
      </c>
      <c r="H6" s="58">
        <v>8</v>
      </c>
      <c r="I6" s="90">
        <v>9</v>
      </c>
    </row>
    <row r="7" spans="1:16" ht="20.100000000000001" customHeight="1">
      <c r="A7" s="84">
        <v>1</v>
      </c>
      <c r="B7" s="11" t="s">
        <v>148</v>
      </c>
      <c r="C7" s="12" t="s">
        <v>149</v>
      </c>
      <c r="D7" s="12">
        <v>10</v>
      </c>
      <c r="E7" s="169">
        <v>10</v>
      </c>
      <c r="F7" s="12">
        <v>10</v>
      </c>
      <c r="G7" s="169">
        <v>10</v>
      </c>
      <c r="H7" s="170">
        <f>IF(D7&gt;0,F7/D7-1,0)</f>
        <v>0</v>
      </c>
      <c r="I7" s="126">
        <f>IF(E7&gt;0,G7/E7-1,0)</f>
        <v>0</v>
      </c>
    </row>
    <row r="8" spans="1:16" ht="20.100000000000001" customHeight="1">
      <c r="A8" s="84">
        <v>2</v>
      </c>
      <c r="B8" s="11" t="s">
        <v>150</v>
      </c>
      <c r="C8" s="12" t="s">
        <v>151</v>
      </c>
      <c r="D8" s="12">
        <v>31.5</v>
      </c>
      <c r="E8" s="171">
        <v>40</v>
      </c>
      <c r="F8" s="12">
        <v>31.5</v>
      </c>
      <c r="G8" s="171">
        <v>40</v>
      </c>
      <c r="H8" s="170">
        <f t="shared" ref="H8:H9" si="0">IF(D8&gt;0,F8/D8-1,0)</f>
        <v>0</v>
      </c>
      <c r="I8" s="126">
        <f t="shared" ref="I8:I9" si="1">IF(E8&gt;0,G8/E8-1,0)</f>
        <v>0</v>
      </c>
    </row>
    <row r="9" spans="1:16" ht="20.100000000000001" customHeight="1" thickBot="1">
      <c r="A9" s="85">
        <v>3</v>
      </c>
      <c r="B9" s="86" t="s">
        <v>152</v>
      </c>
      <c r="C9" s="87" t="s">
        <v>153</v>
      </c>
      <c r="D9" s="87">
        <v>80</v>
      </c>
      <c r="E9" s="172">
        <v>63</v>
      </c>
      <c r="F9" s="87">
        <v>80</v>
      </c>
      <c r="G9" s="172">
        <v>63</v>
      </c>
      <c r="H9" s="173">
        <f t="shared" si="0"/>
        <v>0</v>
      </c>
      <c r="I9" s="130">
        <f t="shared" si="1"/>
        <v>0</v>
      </c>
    </row>
    <row r="10" spans="1:16" ht="23.25" customHeight="1"/>
    <row r="11" spans="1:16" ht="46.5" customHeight="1">
      <c r="A11" s="236" t="s">
        <v>211</v>
      </c>
      <c r="B11" s="236"/>
      <c r="C11" s="236"/>
      <c r="D11" s="236"/>
      <c r="E11" s="236"/>
      <c r="F11" s="74"/>
      <c r="G11" s="74"/>
      <c r="H11" s="74"/>
      <c r="I11" s="74"/>
      <c r="J11" s="23"/>
      <c r="K11" s="23"/>
      <c r="L11" s="23"/>
    </row>
    <row r="12" spans="1:16" ht="10.5" customHeight="1" thickBot="1">
      <c r="A12" s="161"/>
      <c r="B12" s="161"/>
      <c r="C12" s="161"/>
      <c r="D12" s="161"/>
      <c r="E12" s="161"/>
      <c r="F12" s="161"/>
      <c r="G12" s="161"/>
      <c r="H12" s="161"/>
      <c r="I12" s="161"/>
      <c r="J12" s="23"/>
      <c r="K12" s="23"/>
      <c r="L12" s="23"/>
    </row>
    <row r="13" spans="1:16" s="174" customFormat="1" ht="35.25" customHeight="1">
      <c r="A13" s="78" t="s">
        <v>155</v>
      </c>
      <c r="B13" s="79" t="s">
        <v>156</v>
      </c>
      <c r="C13" s="79" t="s">
        <v>157</v>
      </c>
      <c r="D13" s="79" t="s">
        <v>158</v>
      </c>
      <c r="E13" s="80" t="s">
        <v>213</v>
      </c>
      <c r="F13" s="18"/>
      <c r="G13" s="18"/>
      <c r="H13" s="20"/>
      <c r="I13" s="240"/>
      <c r="J13" s="240"/>
      <c r="K13" s="240"/>
    </row>
    <row r="14" spans="1:16" s="174" customFormat="1" ht="13.9" customHeight="1" thickBot="1">
      <c r="A14" s="93" t="s">
        <v>170</v>
      </c>
      <c r="B14" s="94" t="s">
        <v>173</v>
      </c>
      <c r="C14" s="94" t="s">
        <v>21</v>
      </c>
      <c r="D14" s="94" t="s">
        <v>26</v>
      </c>
      <c r="E14" s="95" t="s">
        <v>212</v>
      </c>
      <c r="F14" s="17"/>
      <c r="G14" s="17"/>
      <c r="H14" s="14"/>
      <c r="I14" s="15"/>
      <c r="J14" s="15"/>
      <c r="K14" s="15"/>
    </row>
    <row r="15" spans="1:16" s="174" customFormat="1">
      <c r="A15" s="254" t="s">
        <v>160</v>
      </c>
      <c r="B15" s="92">
        <v>1150</v>
      </c>
      <c r="C15" s="92" t="s">
        <v>161</v>
      </c>
      <c r="D15" s="92" t="s">
        <v>162</v>
      </c>
      <c r="E15" s="175">
        <v>0</v>
      </c>
      <c r="F15" s="21"/>
      <c r="G15" s="22"/>
      <c r="H15" s="16"/>
      <c r="I15" s="17"/>
      <c r="J15" s="17"/>
      <c r="K15" s="17"/>
      <c r="P15" s="176" t="s">
        <v>159</v>
      </c>
    </row>
    <row r="16" spans="1:16" s="174" customFormat="1">
      <c r="A16" s="254"/>
      <c r="B16" s="75">
        <v>750</v>
      </c>
      <c r="C16" s="75">
        <v>1</v>
      </c>
      <c r="D16" s="75" t="s">
        <v>162</v>
      </c>
      <c r="E16" s="177">
        <v>0</v>
      </c>
      <c r="F16" s="21"/>
      <c r="G16" s="22"/>
      <c r="H16" s="18"/>
      <c r="I16" s="21"/>
      <c r="J16" s="21"/>
      <c r="K16" s="22"/>
      <c r="P16" s="176" t="s">
        <v>163</v>
      </c>
    </row>
    <row r="17" spans="1:16" s="174" customFormat="1">
      <c r="A17" s="254"/>
      <c r="B17" s="237" t="s">
        <v>165</v>
      </c>
      <c r="C17" s="76">
        <v>1</v>
      </c>
      <c r="D17" s="77" t="s">
        <v>162</v>
      </c>
      <c r="E17" s="177">
        <v>0</v>
      </c>
      <c r="F17" s="21"/>
      <c r="G17" s="22"/>
      <c r="H17" s="18"/>
      <c r="I17" s="21"/>
      <c r="J17" s="21"/>
      <c r="K17" s="22"/>
      <c r="P17" s="176" t="s">
        <v>164</v>
      </c>
    </row>
    <row r="18" spans="1:16" s="174" customFormat="1">
      <c r="A18" s="254"/>
      <c r="B18" s="239"/>
      <c r="C18" s="76"/>
      <c r="D18" s="77" t="s">
        <v>167</v>
      </c>
      <c r="E18" s="177">
        <v>0</v>
      </c>
      <c r="F18" s="21"/>
      <c r="G18" s="22"/>
      <c r="H18" s="19"/>
      <c r="I18" s="21"/>
      <c r="J18" s="21"/>
      <c r="K18" s="22"/>
      <c r="P18" s="176" t="s">
        <v>166</v>
      </c>
    </row>
    <row r="19" spans="1:16" s="174" customFormat="1">
      <c r="A19" s="254"/>
      <c r="B19" s="237" t="s">
        <v>169</v>
      </c>
      <c r="C19" s="76" t="s">
        <v>170</v>
      </c>
      <c r="D19" s="77" t="s">
        <v>162</v>
      </c>
      <c r="E19" s="177">
        <v>0</v>
      </c>
      <c r="F19" s="21"/>
      <c r="G19" s="22"/>
      <c r="H19" s="19"/>
      <c r="I19" s="21"/>
      <c r="J19" s="21"/>
      <c r="K19" s="22"/>
      <c r="P19" s="176" t="s">
        <v>168</v>
      </c>
    </row>
    <row r="20" spans="1:16" s="174" customFormat="1">
      <c r="A20" s="254"/>
      <c r="B20" s="238"/>
      <c r="C20" s="76"/>
      <c r="D20" s="77" t="s">
        <v>167</v>
      </c>
      <c r="E20" s="177">
        <v>0</v>
      </c>
      <c r="F20" s="21"/>
      <c r="G20" s="22"/>
      <c r="H20" s="19"/>
      <c r="I20" s="21"/>
      <c r="J20" s="21"/>
      <c r="K20" s="22"/>
      <c r="P20" s="176" t="s">
        <v>171</v>
      </c>
    </row>
    <row r="21" spans="1:16" s="174" customFormat="1">
      <c r="A21" s="254"/>
      <c r="B21" s="238"/>
      <c r="C21" s="76" t="s">
        <v>173</v>
      </c>
      <c r="D21" s="77" t="s">
        <v>162</v>
      </c>
      <c r="E21" s="177">
        <v>0</v>
      </c>
      <c r="F21" s="21"/>
      <c r="G21" s="22"/>
      <c r="H21" s="19"/>
      <c r="I21" s="21"/>
      <c r="J21" s="21"/>
      <c r="K21" s="22"/>
      <c r="P21" s="176" t="s">
        <v>172</v>
      </c>
    </row>
    <row r="22" spans="1:16" s="174" customFormat="1">
      <c r="A22" s="254"/>
      <c r="B22" s="239"/>
      <c r="C22" s="76"/>
      <c r="D22" s="77" t="s">
        <v>167</v>
      </c>
      <c r="E22" s="177">
        <v>0</v>
      </c>
      <c r="F22" s="21"/>
      <c r="G22" s="22"/>
      <c r="H22" s="19"/>
      <c r="I22" s="21"/>
      <c r="J22" s="21"/>
      <c r="K22" s="22"/>
      <c r="P22" s="176" t="s">
        <v>174</v>
      </c>
    </row>
    <row r="23" spans="1:16" s="174" customFormat="1">
      <c r="A23" s="254"/>
      <c r="B23" s="237">
        <v>220</v>
      </c>
      <c r="C23" s="76">
        <v>1</v>
      </c>
      <c r="D23" s="77" t="s">
        <v>176</v>
      </c>
      <c r="E23" s="177">
        <v>0</v>
      </c>
      <c r="F23" s="21"/>
      <c r="G23" s="22"/>
      <c r="H23" s="19"/>
      <c r="I23" s="21"/>
      <c r="J23" s="21"/>
      <c r="K23" s="22"/>
      <c r="P23" s="176" t="s">
        <v>175</v>
      </c>
    </row>
    <row r="24" spans="1:16" s="174" customFormat="1">
      <c r="A24" s="254"/>
      <c r="B24" s="238"/>
      <c r="C24" s="76"/>
      <c r="D24" s="77" t="s">
        <v>162</v>
      </c>
      <c r="E24" s="177">
        <v>0</v>
      </c>
      <c r="F24" s="21"/>
      <c r="G24" s="22"/>
      <c r="H24" s="19"/>
      <c r="I24" s="21"/>
      <c r="J24" s="21"/>
      <c r="K24" s="22"/>
      <c r="P24" s="176" t="s">
        <v>177</v>
      </c>
    </row>
    <row r="25" spans="1:16" s="174" customFormat="1">
      <c r="A25" s="254"/>
      <c r="B25" s="238"/>
      <c r="C25" s="76"/>
      <c r="D25" s="77" t="s">
        <v>167</v>
      </c>
      <c r="E25" s="177">
        <v>0</v>
      </c>
      <c r="F25" s="21"/>
      <c r="G25" s="22"/>
      <c r="H25" s="19"/>
      <c r="I25" s="21"/>
      <c r="J25" s="21"/>
      <c r="K25" s="22"/>
      <c r="P25" s="176" t="s">
        <v>178</v>
      </c>
    </row>
    <row r="26" spans="1:16" s="174" customFormat="1">
      <c r="A26" s="254"/>
      <c r="B26" s="238"/>
      <c r="C26" s="76">
        <v>2</v>
      </c>
      <c r="D26" s="77" t="s">
        <v>162</v>
      </c>
      <c r="E26" s="177">
        <v>0</v>
      </c>
      <c r="F26" s="21"/>
      <c r="G26" s="22"/>
      <c r="H26" s="19"/>
      <c r="I26" s="21"/>
      <c r="J26" s="21"/>
      <c r="K26" s="22"/>
      <c r="P26" s="176" t="s">
        <v>179</v>
      </c>
    </row>
    <row r="27" spans="1:16" s="174" customFormat="1">
      <c r="A27" s="254"/>
      <c r="B27" s="239"/>
      <c r="C27" s="76"/>
      <c r="D27" s="77" t="s">
        <v>167</v>
      </c>
      <c r="E27" s="177">
        <v>0</v>
      </c>
      <c r="F27" s="21"/>
      <c r="G27" s="22"/>
      <c r="H27" s="19"/>
      <c r="I27" s="21"/>
      <c r="J27" s="21"/>
      <c r="K27" s="22"/>
      <c r="P27" s="176" t="s">
        <v>180</v>
      </c>
    </row>
    <row r="28" spans="1:16" s="174" customFormat="1">
      <c r="A28" s="254"/>
      <c r="B28" s="237" t="s">
        <v>182</v>
      </c>
      <c r="C28" s="76">
        <v>1</v>
      </c>
      <c r="D28" s="77" t="s">
        <v>176</v>
      </c>
      <c r="E28" s="177">
        <v>0</v>
      </c>
      <c r="F28" s="21"/>
      <c r="G28" s="22"/>
      <c r="H28" s="19"/>
      <c r="I28" s="21"/>
      <c r="J28" s="21"/>
      <c r="K28" s="22"/>
      <c r="P28" s="176" t="s">
        <v>181</v>
      </c>
    </row>
    <row r="29" spans="1:16" s="174" customFormat="1" ht="13.15" customHeight="1">
      <c r="A29" s="254"/>
      <c r="B29" s="238"/>
      <c r="C29" s="76"/>
      <c r="D29" s="77" t="s">
        <v>162</v>
      </c>
      <c r="E29" s="177">
        <v>0</v>
      </c>
      <c r="F29" s="21"/>
      <c r="G29" s="22"/>
      <c r="H29" s="19"/>
      <c r="I29" s="21"/>
      <c r="J29" s="21"/>
      <c r="K29" s="22"/>
      <c r="P29" s="176" t="s">
        <v>183</v>
      </c>
    </row>
    <row r="30" spans="1:16" s="174" customFormat="1">
      <c r="A30" s="254"/>
      <c r="B30" s="238"/>
      <c r="C30" s="76"/>
      <c r="D30" s="77" t="s">
        <v>167</v>
      </c>
      <c r="E30" s="177">
        <v>0</v>
      </c>
      <c r="F30" s="21"/>
      <c r="G30" s="22"/>
      <c r="H30" s="19"/>
      <c r="I30" s="21"/>
      <c r="J30" s="21"/>
      <c r="K30" s="22"/>
      <c r="P30" s="176" t="s">
        <v>184</v>
      </c>
    </row>
    <row r="31" spans="1:16" s="174" customFormat="1">
      <c r="A31" s="254"/>
      <c r="B31" s="238"/>
      <c r="C31" s="76">
        <v>2</v>
      </c>
      <c r="D31" s="77" t="s">
        <v>162</v>
      </c>
      <c r="E31" s="177">
        <v>0</v>
      </c>
      <c r="F31" s="21"/>
      <c r="G31" s="22"/>
      <c r="H31" s="19"/>
      <c r="I31" s="21"/>
      <c r="J31" s="21"/>
      <c r="K31" s="22"/>
      <c r="P31" s="176" t="s">
        <v>185</v>
      </c>
    </row>
    <row r="32" spans="1:16" s="174" customFormat="1">
      <c r="A32" s="255"/>
      <c r="B32" s="239"/>
      <c r="C32" s="76"/>
      <c r="D32" s="77" t="s">
        <v>167</v>
      </c>
      <c r="E32" s="177">
        <v>0</v>
      </c>
      <c r="F32" s="21"/>
      <c r="G32" s="22"/>
      <c r="H32" s="19"/>
      <c r="I32" s="21"/>
      <c r="J32" s="21"/>
      <c r="K32" s="22"/>
      <c r="P32" s="176" t="s">
        <v>186</v>
      </c>
    </row>
    <row r="33" spans="1:16" s="174" customFormat="1">
      <c r="A33" s="253" t="s">
        <v>188</v>
      </c>
      <c r="B33" s="76">
        <v>220</v>
      </c>
      <c r="C33" s="76" t="s">
        <v>161</v>
      </c>
      <c r="D33" s="77" t="s">
        <v>161</v>
      </c>
      <c r="E33" s="177">
        <v>0</v>
      </c>
      <c r="F33" s="21"/>
      <c r="G33" s="22"/>
      <c r="H33" s="19"/>
      <c r="I33" s="21"/>
      <c r="J33" s="21"/>
      <c r="K33" s="22"/>
      <c r="P33" s="176" t="s">
        <v>187</v>
      </c>
    </row>
    <row r="34" spans="1:16" s="174" customFormat="1">
      <c r="A34" s="255"/>
      <c r="B34" s="76">
        <v>110</v>
      </c>
      <c r="C34" s="76" t="s">
        <v>161</v>
      </c>
      <c r="D34" s="77" t="s">
        <v>161</v>
      </c>
      <c r="E34" s="177">
        <v>0</v>
      </c>
      <c r="F34" s="21"/>
      <c r="G34" s="22"/>
      <c r="H34" s="19"/>
      <c r="I34" s="21"/>
      <c r="J34" s="21"/>
      <c r="K34" s="22"/>
      <c r="P34" s="176" t="s">
        <v>189</v>
      </c>
    </row>
    <row r="35" spans="1:16" s="174" customFormat="1">
      <c r="A35" s="253" t="s">
        <v>160</v>
      </c>
      <c r="B35" s="237">
        <v>35</v>
      </c>
      <c r="C35" s="237">
        <v>1</v>
      </c>
      <c r="D35" s="77" t="s">
        <v>176</v>
      </c>
      <c r="E35" s="177">
        <v>0</v>
      </c>
      <c r="F35" s="21"/>
      <c r="G35" s="22"/>
      <c r="H35" s="19"/>
      <c r="I35" s="21"/>
      <c r="J35" s="21"/>
      <c r="K35" s="22"/>
      <c r="P35" s="176" t="s">
        <v>190</v>
      </c>
    </row>
    <row r="36" spans="1:16" s="174" customFormat="1">
      <c r="A36" s="254"/>
      <c r="B36" s="238"/>
      <c r="C36" s="238"/>
      <c r="D36" s="77" t="s">
        <v>162</v>
      </c>
      <c r="E36" s="177">
        <v>0</v>
      </c>
      <c r="F36" s="21"/>
      <c r="G36" s="22"/>
      <c r="H36" s="19"/>
      <c r="I36" s="21"/>
      <c r="J36" s="21"/>
      <c r="K36" s="22"/>
      <c r="P36" s="176" t="s">
        <v>191</v>
      </c>
    </row>
    <row r="37" spans="1:16" s="174" customFormat="1">
      <c r="A37" s="254"/>
      <c r="B37" s="238"/>
      <c r="C37" s="239"/>
      <c r="D37" s="77" t="s">
        <v>167</v>
      </c>
      <c r="E37" s="177">
        <v>0</v>
      </c>
      <c r="F37" s="21"/>
      <c r="G37" s="22"/>
      <c r="H37" s="19"/>
      <c r="I37" s="21"/>
      <c r="J37" s="21"/>
      <c r="K37" s="22"/>
      <c r="P37" s="176" t="s">
        <v>192</v>
      </c>
    </row>
    <row r="38" spans="1:16" s="174" customFormat="1">
      <c r="A38" s="254"/>
      <c r="B38" s="238"/>
      <c r="C38" s="237">
        <v>2</v>
      </c>
      <c r="D38" s="77" t="s">
        <v>162</v>
      </c>
      <c r="E38" s="177">
        <v>0</v>
      </c>
      <c r="F38" s="21"/>
      <c r="G38" s="22"/>
      <c r="H38" s="19"/>
      <c r="I38" s="21"/>
      <c r="J38" s="21"/>
      <c r="K38" s="22"/>
      <c r="O38" s="13"/>
      <c r="P38" s="176" t="s">
        <v>193</v>
      </c>
    </row>
    <row r="39" spans="1:16" s="174" customFormat="1">
      <c r="A39" s="254"/>
      <c r="B39" s="239"/>
      <c r="C39" s="239"/>
      <c r="D39" s="77" t="s">
        <v>167</v>
      </c>
      <c r="E39" s="177">
        <v>0</v>
      </c>
      <c r="F39" s="21"/>
      <c r="G39" s="22"/>
      <c r="H39" s="19"/>
      <c r="I39" s="21"/>
      <c r="J39" s="21"/>
      <c r="K39" s="22"/>
      <c r="O39" s="13"/>
      <c r="P39" s="176" t="s">
        <v>194</v>
      </c>
    </row>
    <row r="40" spans="1:16" s="174" customFormat="1">
      <c r="A40" s="254"/>
      <c r="B40" s="237" t="s">
        <v>196</v>
      </c>
      <c r="C40" s="237" t="s">
        <v>161</v>
      </c>
      <c r="D40" s="77" t="s">
        <v>176</v>
      </c>
      <c r="E40" s="177">
        <v>0</v>
      </c>
      <c r="F40" s="21"/>
      <c r="G40" s="22"/>
      <c r="H40" s="19"/>
      <c r="I40" s="21"/>
      <c r="J40" s="21"/>
      <c r="K40" s="22"/>
      <c r="O40" s="13"/>
      <c r="P40" s="176" t="s">
        <v>195</v>
      </c>
    </row>
    <row r="41" spans="1:16" s="174" customFormat="1" ht="45">
      <c r="A41" s="254"/>
      <c r="B41" s="238"/>
      <c r="C41" s="238"/>
      <c r="D41" s="77" t="s">
        <v>198</v>
      </c>
      <c r="E41" s="177">
        <v>0</v>
      </c>
      <c r="F41" s="21"/>
      <c r="G41" s="22"/>
      <c r="H41" s="19"/>
      <c r="I41" s="21"/>
      <c r="J41" s="21"/>
      <c r="K41" s="22"/>
      <c r="O41" s="13"/>
      <c r="P41" s="176" t="s">
        <v>197</v>
      </c>
    </row>
    <row r="42" spans="1:16" s="174" customFormat="1" ht="30">
      <c r="A42" s="255"/>
      <c r="B42" s="239"/>
      <c r="C42" s="239"/>
      <c r="D42" s="77" t="s">
        <v>200</v>
      </c>
      <c r="E42" s="177">
        <v>0</v>
      </c>
      <c r="F42" s="21"/>
      <c r="G42" s="22"/>
      <c r="H42" s="19"/>
      <c r="I42" s="21"/>
      <c r="J42" s="21"/>
      <c r="K42" s="22"/>
      <c r="O42" s="13"/>
      <c r="P42" s="176" t="s">
        <v>199</v>
      </c>
    </row>
    <row r="43" spans="1:16" s="174" customFormat="1">
      <c r="A43" s="253" t="s">
        <v>188</v>
      </c>
      <c r="B43" s="76" t="s">
        <v>202</v>
      </c>
      <c r="C43" s="76" t="s">
        <v>161</v>
      </c>
      <c r="D43" s="77" t="s">
        <v>161</v>
      </c>
      <c r="E43" s="177">
        <v>0</v>
      </c>
      <c r="F43" s="21"/>
      <c r="G43" s="22"/>
      <c r="H43" s="19"/>
      <c r="I43" s="21"/>
      <c r="J43" s="21"/>
      <c r="K43" s="22"/>
      <c r="O43" s="13"/>
      <c r="P43" s="176" t="s">
        <v>201</v>
      </c>
    </row>
    <row r="44" spans="1:16" s="174" customFormat="1">
      <c r="A44" s="255"/>
      <c r="B44" s="76" t="s">
        <v>204</v>
      </c>
      <c r="C44" s="76" t="s">
        <v>161</v>
      </c>
      <c r="D44" s="77" t="s">
        <v>161</v>
      </c>
      <c r="E44" s="177">
        <v>43.91</v>
      </c>
      <c r="F44" s="21"/>
      <c r="G44" s="22"/>
      <c r="H44" s="19"/>
      <c r="I44" s="21"/>
      <c r="J44" s="21"/>
      <c r="K44" s="22"/>
      <c r="O44" s="13"/>
      <c r="P44" s="176" t="s">
        <v>203</v>
      </c>
    </row>
    <row r="45" spans="1:16" s="174" customFormat="1">
      <c r="A45" s="253" t="s">
        <v>160</v>
      </c>
      <c r="B45" s="237" t="s">
        <v>206</v>
      </c>
      <c r="C45" s="237" t="s">
        <v>161</v>
      </c>
      <c r="D45" s="77" t="s">
        <v>176</v>
      </c>
      <c r="E45" s="177">
        <v>0</v>
      </c>
      <c r="F45" s="21"/>
      <c r="G45" s="22"/>
      <c r="H45" s="19"/>
      <c r="I45" s="21"/>
      <c r="J45" s="21"/>
      <c r="K45" s="22"/>
      <c r="O45" s="13"/>
      <c r="P45" s="176" t="s">
        <v>205</v>
      </c>
    </row>
    <row r="46" spans="1:16" s="174" customFormat="1" ht="45">
      <c r="A46" s="254"/>
      <c r="B46" s="238"/>
      <c r="C46" s="238"/>
      <c r="D46" s="77" t="s">
        <v>198</v>
      </c>
      <c r="E46" s="177">
        <v>0</v>
      </c>
      <c r="F46" s="21"/>
      <c r="G46" s="22"/>
      <c r="H46" s="19"/>
      <c r="I46" s="21"/>
      <c r="J46" s="21"/>
      <c r="K46" s="22"/>
      <c r="O46" s="13"/>
      <c r="P46" s="176" t="s">
        <v>207</v>
      </c>
    </row>
    <row r="47" spans="1:16" s="174" customFormat="1" ht="30">
      <c r="A47" s="255"/>
      <c r="B47" s="239"/>
      <c r="C47" s="239"/>
      <c r="D47" s="77" t="s">
        <v>200</v>
      </c>
      <c r="E47" s="177">
        <v>0</v>
      </c>
      <c r="F47" s="21"/>
      <c r="G47" s="22"/>
      <c r="H47" s="19"/>
      <c r="I47" s="21"/>
      <c r="J47" s="21"/>
      <c r="K47" s="22"/>
      <c r="O47" s="13"/>
      <c r="P47" s="176" t="s">
        <v>208</v>
      </c>
    </row>
    <row r="48" spans="1:16" s="174" customFormat="1" ht="15.75" thickBot="1">
      <c r="A48" s="81" t="s">
        <v>188</v>
      </c>
      <c r="B48" s="82" t="s">
        <v>210</v>
      </c>
      <c r="C48" s="82" t="s">
        <v>161</v>
      </c>
      <c r="D48" s="83" t="s">
        <v>161</v>
      </c>
      <c r="E48" s="178">
        <v>2.08</v>
      </c>
      <c r="F48" s="21"/>
      <c r="G48" s="22"/>
      <c r="H48" s="19"/>
      <c r="I48" s="21"/>
      <c r="J48" s="21"/>
      <c r="K48" s="22"/>
      <c r="O48" s="13"/>
      <c r="P48" s="176" t="s">
        <v>209</v>
      </c>
    </row>
    <row r="49" spans="6:11">
      <c r="F49" s="23"/>
      <c r="G49" s="23"/>
      <c r="H49" s="23"/>
      <c r="I49" s="23"/>
      <c r="J49" s="23"/>
      <c r="K49" s="23"/>
    </row>
  </sheetData>
  <mergeCells count="26"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E8" sqref="E8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217" t="s">
        <v>214</v>
      </c>
      <c r="B1" s="217"/>
      <c r="C1" s="217"/>
      <c r="D1" s="217"/>
      <c r="E1" s="217"/>
    </row>
    <row r="2" spans="1:5" ht="15.75" thickBot="1"/>
    <row r="3" spans="1:5" ht="55.5" customHeight="1">
      <c r="A3" s="53" t="s">
        <v>2</v>
      </c>
      <c r="B3" s="54" t="s">
        <v>3</v>
      </c>
      <c r="C3" s="54" t="str">
        <f>+'1.2.'!C3</f>
        <v>2020 г.</v>
      </c>
      <c r="D3" s="160" t="str">
        <f>+'1.2.'!D3</f>
        <v>2021 г.</v>
      </c>
      <c r="E3" s="55" t="s">
        <v>33</v>
      </c>
    </row>
    <row r="4" spans="1:5" ht="15.75" thickBot="1">
      <c r="A4" s="66">
        <v>1</v>
      </c>
      <c r="B4" s="67">
        <v>2</v>
      </c>
      <c r="C4" s="67">
        <v>3</v>
      </c>
      <c r="D4" s="67">
        <v>4</v>
      </c>
      <c r="E4" s="68">
        <v>5</v>
      </c>
    </row>
    <row r="5" spans="1:5">
      <c r="A5" s="43">
        <v>1</v>
      </c>
      <c r="B5" s="65" t="s">
        <v>216</v>
      </c>
      <c r="C5" s="212"/>
      <c r="D5" s="212"/>
      <c r="E5" s="49"/>
    </row>
    <row r="6" spans="1:5">
      <c r="A6" s="27" t="s">
        <v>10</v>
      </c>
      <c r="B6" s="24" t="s">
        <v>215</v>
      </c>
      <c r="C6" s="214">
        <v>26</v>
      </c>
      <c r="D6" s="214">
        <v>28</v>
      </c>
      <c r="E6" s="39">
        <f>D6/C6-1</f>
        <v>7.6923076923076872E-2</v>
      </c>
    </row>
    <row r="7" spans="1:5">
      <c r="A7" s="27" t="s">
        <v>11</v>
      </c>
      <c r="B7" s="25" t="s">
        <v>217</v>
      </c>
      <c r="C7" s="214">
        <v>60</v>
      </c>
      <c r="D7" s="214">
        <v>67</v>
      </c>
      <c r="E7" s="39">
        <f t="shared" ref="E7:E8" si="0">D7/C7-1</f>
        <v>0.1166666666666667</v>
      </c>
    </row>
    <row r="8" spans="1:5" ht="15.75" thickBot="1">
      <c r="A8" s="30" t="s">
        <v>12</v>
      </c>
      <c r="B8" s="96" t="s">
        <v>218</v>
      </c>
      <c r="C8" s="214">
        <v>98</v>
      </c>
      <c r="D8" s="214">
        <v>99</v>
      </c>
      <c r="E8" s="39">
        <f t="shared" si="0"/>
        <v>1.0204081632652962E-2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58" t="s">
        <v>14</v>
      </c>
      <c r="B1" s="258"/>
      <c r="C1" s="258"/>
      <c r="D1" s="258"/>
      <c r="E1" s="258"/>
    </row>
    <row r="2" spans="1:5" ht="15.75" thickBot="1"/>
    <row r="3" spans="1:5" ht="15" customHeight="1">
      <c r="A3" s="221" t="s">
        <v>2</v>
      </c>
      <c r="B3" s="222" t="s">
        <v>3</v>
      </c>
      <c r="C3" s="256" t="s">
        <v>4</v>
      </c>
      <c r="D3" s="256"/>
      <c r="E3" s="257"/>
    </row>
    <row r="4" spans="1:5" ht="45">
      <c r="A4" s="224"/>
      <c r="B4" s="225"/>
      <c r="C4" s="117" t="str">
        <f>+'1.4.'!C3</f>
        <v>2020 г.</v>
      </c>
      <c r="D4" s="117" t="str">
        <f>+'1.4.'!D3</f>
        <v>2021 г.</v>
      </c>
      <c r="E4" s="57" t="s">
        <v>33</v>
      </c>
    </row>
    <row r="5" spans="1:5" ht="15.75" thickBot="1">
      <c r="A5" s="66">
        <v>1</v>
      </c>
      <c r="B5" s="67">
        <v>2</v>
      </c>
      <c r="C5" s="67">
        <v>3</v>
      </c>
      <c r="D5" s="67">
        <v>4</v>
      </c>
      <c r="E5" s="68">
        <v>5</v>
      </c>
    </row>
    <row r="6" spans="1:5" ht="36.75" customHeight="1">
      <c r="A6" s="100">
        <v>1</v>
      </c>
      <c r="B6" s="101" t="s">
        <v>9</v>
      </c>
      <c r="C6" s="105">
        <f>SUM(C7:C10)</f>
        <v>0</v>
      </c>
      <c r="D6" s="105">
        <f>SUM(D7:D10)</f>
        <v>0</v>
      </c>
      <c r="E6" s="49">
        <f t="shared" ref="E6:E20" si="0">IF(C6&gt;0,D6/C6-1,0)</f>
        <v>0</v>
      </c>
    </row>
    <row r="7" spans="1:5">
      <c r="A7" s="27" t="s">
        <v>10</v>
      </c>
      <c r="B7" s="6" t="s">
        <v>5</v>
      </c>
      <c r="C7" s="63"/>
      <c r="D7" s="63"/>
      <c r="E7" s="39">
        <f t="shared" si="0"/>
        <v>0</v>
      </c>
    </row>
    <row r="8" spans="1:5">
      <c r="A8" s="27" t="s">
        <v>11</v>
      </c>
      <c r="B8" s="6" t="s">
        <v>246</v>
      </c>
      <c r="C8" s="63"/>
      <c r="D8" s="63"/>
      <c r="E8" s="39">
        <f t="shared" si="0"/>
        <v>0</v>
      </c>
    </row>
    <row r="9" spans="1:5">
      <c r="A9" s="27" t="s">
        <v>12</v>
      </c>
      <c r="B9" s="7" t="s">
        <v>247</v>
      </c>
      <c r="C9" s="63"/>
      <c r="D9" s="63"/>
      <c r="E9" s="39">
        <f t="shared" si="0"/>
        <v>0</v>
      </c>
    </row>
    <row r="10" spans="1:5">
      <c r="A10" s="27" t="s">
        <v>13</v>
      </c>
      <c r="B10" s="7" t="s">
        <v>6</v>
      </c>
      <c r="C10" s="63"/>
      <c r="D10" s="63"/>
      <c r="E10" s="39">
        <f t="shared" si="0"/>
        <v>0</v>
      </c>
    </row>
    <row r="11" spans="1:5" ht="33">
      <c r="A11" s="97">
        <v>2</v>
      </c>
      <c r="B11" s="5" t="s">
        <v>19</v>
      </c>
      <c r="C11" s="63">
        <f>SUM(C12:C15)</f>
        <v>0</v>
      </c>
      <c r="D11" s="63">
        <f>SUM(D12:D15)</f>
        <v>0</v>
      </c>
      <c r="E11" s="39">
        <f t="shared" si="0"/>
        <v>0</v>
      </c>
    </row>
    <row r="12" spans="1:5">
      <c r="A12" s="27" t="s">
        <v>15</v>
      </c>
      <c r="B12" s="6" t="s">
        <v>5</v>
      </c>
      <c r="C12" s="63"/>
      <c r="D12" s="63"/>
      <c r="E12" s="39">
        <f t="shared" si="0"/>
        <v>0</v>
      </c>
    </row>
    <row r="13" spans="1:5">
      <c r="A13" s="27" t="s">
        <v>16</v>
      </c>
      <c r="B13" s="6" t="s">
        <v>246</v>
      </c>
      <c r="C13" s="63"/>
      <c r="D13" s="63"/>
      <c r="E13" s="39">
        <f t="shared" si="0"/>
        <v>0</v>
      </c>
    </row>
    <row r="14" spans="1:5">
      <c r="A14" s="27" t="s">
        <v>17</v>
      </c>
      <c r="B14" s="7" t="s">
        <v>247</v>
      </c>
      <c r="C14" s="63"/>
      <c r="D14" s="63"/>
      <c r="E14" s="39">
        <f t="shared" si="0"/>
        <v>0</v>
      </c>
    </row>
    <row r="15" spans="1:5">
      <c r="A15" s="27" t="s">
        <v>18</v>
      </c>
      <c r="B15" s="7" t="s">
        <v>6</v>
      </c>
      <c r="C15" s="63"/>
      <c r="D15" s="63"/>
      <c r="E15" s="39">
        <f t="shared" si="0"/>
        <v>0</v>
      </c>
    </row>
    <row r="16" spans="1:5" ht="78">
      <c r="A16" s="27" t="s">
        <v>21</v>
      </c>
      <c r="B16" s="5" t="s">
        <v>20</v>
      </c>
      <c r="C16" s="63">
        <f>SUM(C17:C20)</f>
        <v>0</v>
      </c>
      <c r="D16" s="63">
        <f>SUM(D17:D20)</f>
        <v>0</v>
      </c>
      <c r="E16" s="39">
        <f t="shared" si="0"/>
        <v>0</v>
      </c>
    </row>
    <row r="17" spans="1:5">
      <c r="A17" s="27" t="s">
        <v>22</v>
      </c>
      <c r="B17" s="6" t="s">
        <v>5</v>
      </c>
      <c r="C17" s="63"/>
      <c r="D17" s="63"/>
      <c r="E17" s="39">
        <f t="shared" si="0"/>
        <v>0</v>
      </c>
    </row>
    <row r="18" spans="1:5">
      <c r="A18" s="27" t="s">
        <v>23</v>
      </c>
      <c r="B18" s="6" t="s">
        <v>246</v>
      </c>
      <c r="C18" s="63"/>
      <c r="D18" s="63"/>
      <c r="E18" s="39">
        <f t="shared" si="0"/>
        <v>0</v>
      </c>
    </row>
    <row r="19" spans="1:5">
      <c r="A19" s="27" t="s">
        <v>24</v>
      </c>
      <c r="B19" s="7" t="s">
        <v>247</v>
      </c>
      <c r="C19" s="63"/>
      <c r="D19" s="63"/>
      <c r="E19" s="39">
        <f t="shared" si="0"/>
        <v>0</v>
      </c>
    </row>
    <row r="20" spans="1:5">
      <c r="A20" s="27" t="s">
        <v>25</v>
      </c>
      <c r="B20" s="7" t="s">
        <v>6</v>
      </c>
      <c r="C20" s="63"/>
      <c r="D20" s="63"/>
      <c r="E20" s="39">
        <f t="shared" si="0"/>
        <v>0</v>
      </c>
    </row>
    <row r="21" spans="1:5" ht="78">
      <c r="A21" s="27" t="s">
        <v>26</v>
      </c>
      <c r="B21" s="5" t="s">
        <v>31</v>
      </c>
      <c r="C21" s="63">
        <f>SUM(C22:C25)</f>
        <v>0</v>
      </c>
      <c r="D21" s="63">
        <f>SUM(D22:D25)</f>
        <v>0</v>
      </c>
      <c r="E21" s="39">
        <f>IF(C21&gt;0,D21/C21-1,0)</f>
        <v>0</v>
      </c>
    </row>
    <row r="22" spans="1:5">
      <c r="A22" s="27" t="s">
        <v>27</v>
      </c>
      <c r="B22" s="6" t="s">
        <v>5</v>
      </c>
      <c r="C22" s="63"/>
      <c r="D22" s="63"/>
      <c r="E22" s="39">
        <f t="shared" ref="E22:E27" si="1">IF(C22&gt;0,D22/C22-1,0)</f>
        <v>0</v>
      </c>
    </row>
    <row r="23" spans="1:5">
      <c r="A23" s="27" t="s">
        <v>28</v>
      </c>
      <c r="B23" s="6" t="s">
        <v>246</v>
      </c>
      <c r="C23" s="63"/>
      <c r="D23" s="63"/>
      <c r="E23" s="39">
        <f t="shared" si="1"/>
        <v>0</v>
      </c>
    </row>
    <row r="24" spans="1:5">
      <c r="A24" s="27" t="s">
        <v>29</v>
      </c>
      <c r="B24" s="7" t="s">
        <v>247</v>
      </c>
      <c r="C24" s="63"/>
      <c r="D24" s="63"/>
      <c r="E24" s="39">
        <f t="shared" si="1"/>
        <v>0</v>
      </c>
    </row>
    <row r="25" spans="1:5">
      <c r="A25" s="27" t="s">
        <v>30</v>
      </c>
      <c r="B25" s="7" t="s">
        <v>6</v>
      </c>
      <c r="C25" s="63"/>
      <c r="D25" s="63"/>
      <c r="E25" s="39">
        <f t="shared" si="1"/>
        <v>0</v>
      </c>
    </row>
    <row r="26" spans="1:5" ht="45">
      <c r="A26" s="97">
        <v>5</v>
      </c>
      <c r="B26" s="5" t="s">
        <v>7</v>
      </c>
      <c r="C26" s="179">
        <v>0</v>
      </c>
      <c r="D26" s="63">
        <v>0</v>
      </c>
      <c r="E26" s="39">
        <f t="shared" si="1"/>
        <v>0</v>
      </c>
    </row>
    <row r="27" spans="1:5" ht="60.75" thickBot="1">
      <c r="A27" s="30" t="s">
        <v>32</v>
      </c>
      <c r="B27" s="98" t="s">
        <v>8</v>
      </c>
      <c r="C27" s="106">
        <v>0</v>
      </c>
      <c r="D27" s="106">
        <v>0</v>
      </c>
      <c r="E27" s="42">
        <f t="shared" si="1"/>
        <v>0</v>
      </c>
    </row>
    <row r="28" spans="1:5">
      <c r="C28" s="61"/>
      <c r="D28" s="61"/>
    </row>
    <row r="29" spans="1:5">
      <c r="A29" s="60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"/>
    </sheetView>
  </sheetViews>
  <sheetFormatPr defaultRowHeight="15"/>
  <cols>
    <col min="2" max="2" width="19.7109375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64" t="s">
        <v>42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</row>
    <row r="3" spans="1:20" ht="15.75" thickBot="1"/>
    <row r="4" spans="1:20" ht="194.25" customHeight="1">
      <c r="A4" s="221" t="s">
        <v>2</v>
      </c>
      <c r="B4" s="259" t="s">
        <v>34</v>
      </c>
      <c r="C4" s="259" t="s">
        <v>248</v>
      </c>
      <c r="D4" s="259"/>
      <c r="E4" s="259"/>
      <c r="F4" s="259"/>
      <c r="G4" s="259" t="s">
        <v>249</v>
      </c>
      <c r="H4" s="259"/>
      <c r="I4" s="259"/>
      <c r="J4" s="259"/>
      <c r="K4" s="259" t="s">
        <v>250</v>
      </c>
      <c r="L4" s="259"/>
      <c r="M4" s="259"/>
      <c r="N4" s="259"/>
      <c r="O4" s="259" t="s">
        <v>251</v>
      </c>
      <c r="P4" s="259"/>
      <c r="Q4" s="259"/>
      <c r="R4" s="259"/>
      <c r="S4" s="260" t="s">
        <v>39</v>
      </c>
      <c r="T4" s="262" t="s">
        <v>40</v>
      </c>
    </row>
    <row r="5" spans="1:20">
      <c r="A5" s="224"/>
      <c r="B5" s="265"/>
      <c r="C5" s="56" t="s">
        <v>35</v>
      </c>
      <c r="D5" s="99" t="s">
        <v>36</v>
      </c>
      <c r="E5" s="99" t="s">
        <v>37</v>
      </c>
      <c r="F5" s="99" t="s">
        <v>38</v>
      </c>
      <c r="G5" s="56" t="s">
        <v>35</v>
      </c>
      <c r="H5" s="99" t="s">
        <v>36</v>
      </c>
      <c r="I5" s="99" t="s">
        <v>37</v>
      </c>
      <c r="J5" s="99" t="s">
        <v>38</v>
      </c>
      <c r="K5" s="56" t="s">
        <v>35</v>
      </c>
      <c r="L5" s="99" t="s">
        <v>36</v>
      </c>
      <c r="M5" s="99" t="s">
        <v>37</v>
      </c>
      <c r="N5" s="99" t="s">
        <v>38</v>
      </c>
      <c r="O5" s="56" t="s">
        <v>35</v>
      </c>
      <c r="P5" s="99" t="s">
        <v>36</v>
      </c>
      <c r="Q5" s="99" t="s">
        <v>37</v>
      </c>
      <c r="R5" s="99" t="s">
        <v>38</v>
      </c>
      <c r="S5" s="261"/>
      <c r="T5" s="263"/>
    </row>
    <row r="6" spans="1:20" ht="15.75" thickBot="1">
      <c r="A6" s="66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8">
        <v>20</v>
      </c>
    </row>
    <row r="7" spans="1:20">
      <c r="A7" s="45">
        <v>1</v>
      </c>
      <c r="B7" s="102" t="s">
        <v>254</v>
      </c>
      <c r="C7" s="207"/>
      <c r="D7" s="207"/>
      <c r="E7" s="208">
        <v>0</v>
      </c>
      <c r="F7" s="207"/>
      <c r="G7" s="207"/>
      <c r="H7" s="207"/>
      <c r="I7" s="207">
        <v>0</v>
      </c>
      <c r="J7" s="207"/>
      <c r="K7" s="207"/>
      <c r="L7" s="207"/>
      <c r="M7" s="207"/>
      <c r="N7" s="207"/>
      <c r="O7" s="207"/>
      <c r="P7" s="207"/>
      <c r="Q7" s="207"/>
      <c r="R7" s="207"/>
      <c r="S7" s="207">
        <f>0/28</f>
        <v>0</v>
      </c>
      <c r="T7" s="46"/>
    </row>
    <row r="8" spans="1:20">
      <c r="A8" s="34">
        <v>2</v>
      </c>
      <c r="B8" s="59" t="s">
        <v>161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35"/>
    </row>
    <row r="9" spans="1:20">
      <c r="A9" s="34">
        <v>3</v>
      </c>
      <c r="B9" s="59" t="s">
        <v>161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35"/>
    </row>
    <row r="10" spans="1:20" ht="30.75" thickBot="1">
      <c r="A10" s="36"/>
      <c r="B10" s="64" t="s">
        <v>41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37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D8" sqref="D8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9" t="s">
        <v>225</v>
      </c>
    </row>
    <row r="3" spans="1:10" ht="79.5" customHeight="1">
      <c r="A3" s="266" t="s">
        <v>231</v>
      </c>
      <c r="B3" s="266"/>
      <c r="C3" s="266"/>
      <c r="D3" s="266"/>
      <c r="E3" s="266"/>
      <c r="F3" s="266"/>
      <c r="G3" s="266"/>
      <c r="H3" s="266"/>
    </row>
    <row r="5" spans="1:10" ht="15.75" thickBot="1">
      <c r="A5" s="236" t="s">
        <v>226</v>
      </c>
      <c r="B5" s="236"/>
      <c r="C5" s="236"/>
      <c r="D5" s="236"/>
      <c r="E5" s="236"/>
      <c r="F5" s="236"/>
      <c r="G5" s="236"/>
      <c r="H5" s="236"/>
    </row>
    <row r="6" spans="1:10" ht="78" customHeight="1">
      <c r="A6" s="242" t="s">
        <v>142</v>
      </c>
      <c r="B6" s="245" t="s">
        <v>143</v>
      </c>
      <c r="C6" s="245" t="s">
        <v>144</v>
      </c>
      <c r="D6" s="267" t="s">
        <v>145</v>
      </c>
      <c r="E6" s="268"/>
      <c r="F6" s="269" t="s">
        <v>227</v>
      </c>
      <c r="G6" s="270"/>
      <c r="H6" s="271" t="s">
        <v>228</v>
      </c>
    </row>
    <row r="7" spans="1:10" ht="66.75" customHeight="1" thickBot="1">
      <c r="A7" s="244"/>
      <c r="B7" s="247"/>
      <c r="C7" s="247"/>
      <c r="D7" s="110" t="s">
        <v>146</v>
      </c>
      <c r="E7" s="110" t="s">
        <v>147</v>
      </c>
      <c r="F7" s="115" t="s">
        <v>229</v>
      </c>
      <c r="G7" s="115" t="s">
        <v>230</v>
      </c>
      <c r="H7" s="272"/>
    </row>
    <row r="8" spans="1:10" ht="20.100000000000001" customHeight="1">
      <c r="A8" s="103">
        <v>1</v>
      </c>
      <c r="B8" s="104" t="s">
        <v>148</v>
      </c>
      <c r="C8" s="104" t="s">
        <v>149</v>
      </c>
      <c r="D8" s="104">
        <v>10</v>
      </c>
      <c r="E8" s="180">
        <v>10</v>
      </c>
      <c r="F8" s="181">
        <v>10.3</v>
      </c>
      <c r="G8" s="181">
        <v>10.3</v>
      </c>
      <c r="H8" s="182">
        <v>10.3</v>
      </c>
      <c r="I8" s="61"/>
      <c r="J8" s="61"/>
    </row>
    <row r="9" spans="1:10" ht="20.100000000000001" customHeight="1">
      <c r="A9" s="84">
        <v>2</v>
      </c>
      <c r="B9" s="11" t="s">
        <v>150</v>
      </c>
      <c r="C9" s="11" t="s">
        <v>151</v>
      </c>
      <c r="D9" s="11">
        <v>31.5</v>
      </c>
      <c r="E9" s="183">
        <v>40</v>
      </c>
      <c r="F9" s="169">
        <v>48.1</v>
      </c>
      <c r="G9" s="169">
        <v>48.1</v>
      </c>
      <c r="H9" s="184">
        <v>48.1</v>
      </c>
      <c r="I9" s="61"/>
      <c r="J9" s="61"/>
    </row>
    <row r="10" spans="1:10" ht="20.100000000000001" customHeight="1" thickBot="1">
      <c r="A10" s="85">
        <v>3</v>
      </c>
      <c r="B10" s="86" t="s">
        <v>152</v>
      </c>
      <c r="C10" s="86" t="s">
        <v>153</v>
      </c>
      <c r="D10" s="86">
        <v>80</v>
      </c>
      <c r="E10" s="185">
        <v>63</v>
      </c>
      <c r="F10" s="186">
        <v>109.5</v>
      </c>
      <c r="G10" s="186">
        <v>109.5</v>
      </c>
      <c r="H10" s="187">
        <v>109.5</v>
      </c>
      <c r="I10" s="61"/>
      <c r="J10" s="61"/>
    </row>
    <row r="13" spans="1:10" ht="30" customHeight="1">
      <c r="A13" s="266" t="s">
        <v>232</v>
      </c>
      <c r="B13" s="266"/>
      <c r="C13" s="266"/>
      <c r="D13" s="266"/>
      <c r="E13" s="266"/>
      <c r="F13" s="266"/>
      <c r="G13" s="266"/>
      <c r="H13" s="266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R15" sqref="R15"/>
    </sheetView>
  </sheetViews>
  <sheetFormatPr defaultRowHeight="15"/>
  <cols>
    <col min="1" max="1" width="4.42578125" style="61" customWidth="1"/>
    <col min="2" max="2" width="37.140625" style="61" customWidth="1"/>
    <col min="3" max="4" width="9.140625" style="61"/>
    <col min="5" max="5" width="15.85546875" style="61" customWidth="1"/>
    <col min="6" max="7" width="9.140625" style="61"/>
    <col min="8" max="8" width="13.7109375" style="61" customWidth="1"/>
    <col min="9" max="10" width="9.140625" style="61"/>
    <col min="11" max="11" width="14.140625" style="61" customWidth="1"/>
    <col min="12" max="13" width="9.140625" style="61"/>
    <col min="14" max="14" width="15" style="61" customWidth="1"/>
    <col min="15" max="16" width="9.140625" style="61"/>
    <col min="17" max="17" width="14.42578125" style="61" customWidth="1"/>
    <col min="18" max="19" width="9.140625" style="61"/>
    <col min="20" max="20" width="15.28515625" style="61" customWidth="1"/>
    <col min="21" max="16384" width="9.140625" style="61"/>
  </cols>
  <sheetData>
    <row r="1" spans="1:20">
      <c r="A1" s="188" t="s">
        <v>43</v>
      </c>
    </row>
    <row r="2" spans="1:20" ht="15.75" thickBot="1"/>
    <row r="3" spans="1:20" ht="15" customHeight="1" thickBot="1">
      <c r="A3" s="273" t="s">
        <v>2</v>
      </c>
      <c r="B3" s="278" t="s">
        <v>3</v>
      </c>
      <c r="C3" s="274" t="s">
        <v>44</v>
      </c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6"/>
    </row>
    <row r="4" spans="1:20" ht="32.25" customHeight="1">
      <c r="A4" s="277"/>
      <c r="B4" s="279"/>
      <c r="C4" s="273" t="s">
        <v>45</v>
      </c>
      <c r="D4" s="248"/>
      <c r="E4" s="249"/>
      <c r="F4" s="273" t="s">
        <v>46</v>
      </c>
      <c r="G4" s="248"/>
      <c r="H4" s="249"/>
      <c r="I4" s="273" t="s">
        <v>47</v>
      </c>
      <c r="J4" s="248"/>
      <c r="K4" s="249"/>
      <c r="L4" s="273" t="s">
        <v>48</v>
      </c>
      <c r="M4" s="248"/>
      <c r="N4" s="249"/>
      <c r="O4" s="273" t="s">
        <v>49</v>
      </c>
      <c r="P4" s="248"/>
      <c r="Q4" s="249"/>
      <c r="R4" s="273" t="s">
        <v>50</v>
      </c>
      <c r="S4" s="248"/>
      <c r="T4" s="249"/>
    </row>
    <row r="5" spans="1:20" ht="45.75" customHeight="1">
      <c r="A5" s="277"/>
      <c r="B5" s="279"/>
      <c r="C5" s="189" t="str">
        <f>+'2.1.'!C4</f>
        <v>2020 г.</v>
      </c>
      <c r="D5" s="117" t="str">
        <f>+'2.1.'!D4</f>
        <v>2021 г.</v>
      </c>
      <c r="E5" s="119" t="s">
        <v>33</v>
      </c>
      <c r="F5" s="132" t="str">
        <f>+C5</f>
        <v>2020 г.</v>
      </c>
      <c r="G5" s="117" t="str">
        <f>+D5</f>
        <v>2021 г.</v>
      </c>
      <c r="H5" s="119" t="s">
        <v>33</v>
      </c>
      <c r="I5" s="132" t="str">
        <f>+F5</f>
        <v>2020 г.</v>
      </c>
      <c r="J5" s="117" t="str">
        <f>+G5</f>
        <v>2021 г.</v>
      </c>
      <c r="K5" s="119" t="s">
        <v>33</v>
      </c>
      <c r="L5" s="132" t="str">
        <f>+I5</f>
        <v>2020 г.</v>
      </c>
      <c r="M5" s="117" t="str">
        <f>+J5</f>
        <v>2021 г.</v>
      </c>
      <c r="N5" s="119" t="s">
        <v>33</v>
      </c>
      <c r="O5" s="132" t="str">
        <f>+L5</f>
        <v>2020 г.</v>
      </c>
      <c r="P5" s="117" t="str">
        <f>+M5</f>
        <v>2021 г.</v>
      </c>
      <c r="Q5" s="119" t="s">
        <v>33</v>
      </c>
      <c r="R5" s="132" t="str">
        <f>+O5</f>
        <v>2020 г.</v>
      </c>
      <c r="S5" s="117" t="str">
        <f>+P5</f>
        <v>2021 г.</v>
      </c>
      <c r="T5" s="119" t="s">
        <v>33</v>
      </c>
    </row>
    <row r="6" spans="1:20" ht="15" customHeight="1" thickBot="1">
      <c r="A6" s="190">
        <v>1</v>
      </c>
      <c r="B6" s="191">
        <v>2</v>
      </c>
      <c r="C6" s="190">
        <v>3</v>
      </c>
      <c r="D6" s="192">
        <v>4</v>
      </c>
      <c r="E6" s="193">
        <v>5</v>
      </c>
      <c r="F6" s="194">
        <v>6</v>
      </c>
      <c r="G6" s="195">
        <v>7</v>
      </c>
      <c r="H6" s="196">
        <v>8</v>
      </c>
      <c r="I6" s="190">
        <v>9</v>
      </c>
      <c r="J6" s="192">
        <v>10</v>
      </c>
      <c r="K6" s="193">
        <v>11</v>
      </c>
      <c r="L6" s="194">
        <v>12</v>
      </c>
      <c r="M6" s="195">
        <v>13</v>
      </c>
      <c r="N6" s="196">
        <v>14</v>
      </c>
      <c r="O6" s="190">
        <v>15</v>
      </c>
      <c r="P6" s="192">
        <v>16</v>
      </c>
      <c r="Q6" s="193">
        <v>17</v>
      </c>
      <c r="R6" s="194">
        <v>18</v>
      </c>
      <c r="S6" s="195">
        <v>19</v>
      </c>
      <c r="T6" s="196">
        <v>20</v>
      </c>
    </row>
    <row r="7" spans="1:20" ht="50.25" customHeight="1">
      <c r="A7" s="123">
        <v>1</v>
      </c>
      <c r="B7" s="118" t="s">
        <v>51</v>
      </c>
      <c r="C7" s="163">
        <v>0</v>
      </c>
      <c r="D7" s="105">
        <v>0</v>
      </c>
      <c r="E7" s="124">
        <f>IF(C7&gt;0,D7/C7-1,0)</f>
        <v>0</v>
      </c>
      <c r="F7" s="105">
        <v>0</v>
      </c>
      <c r="G7" s="105">
        <v>0</v>
      </c>
      <c r="H7" s="124">
        <f t="shared" ref="H7:H18" si="0">IF(F7&gt;0,G7/F7-1,0)</f>
        <v>0</v>
      </c>
      <c r="I7" s="105">
        <v>0</v>
      </c>
      <c r="J7" s="105">
        <v>0</v>
      </c>
      <c r="K7" s="124">
        <f>IF(I7&gt;0,J7/I7-1,0)</f>
        <v>0</v>
      </c>
      <c r="L7" s="105">
        <v>0</v>
      </c>
      <c r="M7" s="105">
        <v>1</v>
      </c>
      <c r="N7" s="124">
        <f>IF(L7&gt;0,M7/L7-1,0)</f>
        <v>0</v>
      </c>
      <c r="O7" s="163">
        <v>0</v>
      </c>
      <c r="P7" s="105">
        <v>0</v>
      </c>
      <c r="Q7" s="124">
        <f>IF(O7&gt;0,P7/O7-1,0)</f>
        <v>0</v>
      </c>
      <c r="R7" s="163">
        <f>+C7+F7+I7+L7+O7</f>
        <v>0</v>
      </c>
      <c r="S7" s="105">
        <f>+D7+G7+J7+M7+P7</f>
        <v>1</v>
      </c>
      <c r="T7" s="124">
        <f>IF(R7&gt;0,S7/R7-1,0)</f>
        <v>0</v>
      </c>
    </row>
    <row r="8" spans="1:20" ht="92.25" customHeight="1">
      <c r="A8" s="127">
        <v>2</v>
      </c>
      <c r="B8" s="62" t="s">
        <v>52</v>
      </c>
      <c r="C8" s="165">
        <v>0</v>
      </c>
      <c r="D8" s="63">
        <v>0</v>
      </c>
      <c r="E8" s="126">
        <f t="shared" ref="E8:E18" si="1">IF(C8&gt;0,D8/C8-1,0)</f>
        <v>0</v>
      </c>
      <c r="F8" s="63">
        <v>0</v>
      </c>
      <c r="G8" s="63">
        <v>0</v>
      </c>
      <c r="H8" s="126">
        <f t="shared" si="0"/>
        <v>0</v>
      </c>
      <c r="I8" s="63">
        <v>0</v>
      </c>
      <c r="J8" s="105">
        <v>0</v>
      </c>
      <c r="K8" s="126">
        <f>IF(I8&gt;0,J8/I8-1,0)</f>
        <v>0</v>
      </c>
      <c r="L8" s="63">
        <v>0</v>
      </c>
      <c r="M8" s="63">
        <v>0</v>
      </c>
      <c r="N8" s="126">
        <f t="shared" ref="N8:N18" si="2">IF(L8&gt;0,M8/L8-1,0)</f>
        <v>0</v>
      </c>
      <c r="O8" s="165">
        <v>0</v>
      </c>
      <c r="P8" s="63">
        <v>0</v>
      </c>
      <c r="Q8" s="126">
        <f t="shared" ref="Q8:Q18" si="3">IF(O8&gt;0,P8/O8-1,0)</f>
        <v>0</v>
      </c>
      <c r="R8" s="165">
        <f t="shared" ref="R8:R17" si="4">+C8+F8+I8+L8+O8</f>
        <v>0</v>
      </c>
      <c r="S8" s="63">
        <f t="shared" ref="S8:S17" si="5">+D8+G8+J8+M8+P8</f>
        <v>0</v>
      </c>
      <c r="T8" s="126">
        <f t="shared" ref="T8:T18" si="6">IF(R8&gt;0,S8/R8-1,0)</f>
        <v>0</v>
      </c>
    </row>
    <row r="9" spans="1:20" ht="138.75" customHeight="1">
      <c r="A9" s="127">
        <v>3</v>
      </c>
      <c r="B9" s="62" t="s">
        <v>53</v>
      </c>
      <c r="C9" s="165">
        <f>+C10+C11</f>
        <v>0</v>
      </c>
      <c r="D9" s="63">
        <f>+D10+D11</f>
        <v>0</v>
      </c>
      <c r="E9" s="126">
        <f t="shared" si="1"/>
        <v>0</v>
      </c>
      <c r="F9" s="63">
        <v>0</v>
      </c>
      <c r="G9" s="63">
        <v>0</v>
      </c>
      <c r="H9" s="126">
        <f t="shared" si="0"/>
        <v>0</v>
      </c>
      <c r="I9" s="63">
        <v>0</v>
      </c>
      <c r="J9" s="105">
        <v>0</v>
      </c>
      <c r="K9" s="126">
        <f t="shared" ref="K9:K18" si="7">IF(I9&gt;0,J9/I9-1,0)</f>
        <v>0</v>
      </c>
      <c r="L9" s="63">
        <f>+L10+L11</f>
        <v>0</v>
      </c>
      <c r="M9" s="63">
        <v>0</v>
      </c>
      <c r="N9" s="126">
        <f t="shared" si="2"/>
        <v>0</v>
      </c>
      <c r="O9" s="165">
        <f>+O10+O11</f>
        <v>0</v>
      </c>
      <c r="P9" s="63">
        <f>+P10+P11</f>
        <v>0</v>
      </c>
      <c r="Q9" s="126">
        <f t="shared" si="3"/>
        <v>0</v>
      </c>
      <c r="R9" s="165">
        <f t="shared" si="4"/>
        <v>0</v>
      </c>
      <c r="S9" s="63">
        <f t="shared" si="5"/>
        <v>0</v>
      </c>
      <c r="T9" s="126">
        <f t="shared" si="6"/>
        <v>0</v>
      </c>
    </row>
    <row r="10" spans="1:20">
      <c r="A10" s="125" t="s">
        <v>22</v>
      </c>
      <c r="B10" s="197" t="s">
        <v>54</v>
      </c>
      <c r="C10" s="165">
        <v>0</v>
      </c>
      <c r="D10" s="63">
        <v>0</v>
      </c>
      <c r="E10" s="126">
        <v>0</v>
      </c>
      <c r="F10" s="63">
        <v>0</v>
      </c>
      <c r="G10" s="63">
        <v>0</v>
      </c>
      <c r="H10" s="126">
        <f t="shared" si="0"/>
        <v>0</v>
      </c>
      <c r="I10" s="63">
        <v>0</v>
      </c>
      <c r="J10" s="105">
        <v>0</v>
      </c>
      <c r="K10" s="126">
        <f t="shared" si="7"/>
        <v>0</v>
      </c>
      <c r="L10" s="63">
        <v>0</v>
      </c>
      <c r="M10" s="63">
        <v>0</v>
      </c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  <c r="R10" s="165">
        <f t="shared" si="4"/>
        <v>0</v>
      </c>
      <c r="S10" s="63">
        <f t="shared" si="5"/>
        <v>0</v>
      </c>
      <c r="T10" s="126">
        <f t="shared" si="6"/>
        <v>0</v>
      </c>
    </row>
    <row r="11" spans="1:20">
      <c r="A11" s="125" t="s">
        <v>23</v>
      </c>
      <c r="B11" s="197" t="s">
        <v>55</v>
      </c>
      <c r="C11" s="165">
        <v>0</v>
      </c>
      <c r="D11" s="63">
        <v>0</v>
      </c>
      <c r="E11" s="126">
        <f t="shared" si="1"/>
        <v>0</v>
      </c>
      <c r="F11" s="63">
        <v>0</v>
      </c>
      <c r="G11" s="63">
        <v>0</v>
      </c>
      <c r="H11" s="126">
        <f t="shared" si="0"/>
        <v>0</v>
      </c>
      <c r="I11" s="63">
        <v>0</v>
      </c>
      <c r="J11" s="105">
        <v>0</v>
      </c>
      <c r="K11" s="126">
        <f t="shared" si="7"/>
        <v>0</v>
      </c>
      <c r="L11" s="63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  <c r="R11" s="165">
        <f t="shared" si="4"/>
        <v>0</v>
      </c>
      <c r="S11" s="63">
        <f t="shared" si="5"/>
        <v>0</v>
      </c>
      <c r="T11" s="126">
        <f t="shared" si="6"/>
        <v>0</v>
      </c>
    </row>
    <row r="12" spans="1:20" ht="75">
      <c r="A12" s="127">
        <v>4</v>
      </c>
      <c r="B12" s="62" t="s">
        <v>56</v>
      </c>
      <c r="C12" s="165">
        <v>0</v>
      </c>
      <c r="D12" s="63">
        <v>0</v>
      </c>
      <c r="E12" s="126">
        <f t="shared" si="1"/>
        <v>0</v>
      </c>
      <c r="F12" s="63">
        <v>0</v>
      </c>
      <c r="G12" s="63">
        <v>0</v>
      </c>
      <c r="H12" s="126">
        <f t="shared" si="0"/>
        <v>0</v>
      </c>
      <c r="I12" s="63">
        <v>0</v>
      </c>
      <c r="J12" s="105">
        <v>0</v>
      </c>
      <c r="K12" s="126">
        <f t="shared" si="7"/>
        <v>0</v>
      </c>
      <c r="L12" s="63">
        <v>0</v>
      </c>
      <c r="M12" s="63">
        <v>0</v>
      </c>
      <c r="N12" s="126">
        <f t="shared" si="2"/>
        <v>0</v>
      </c>
      <c r="O12" s="165">
        <v>0</v>
      </c>
      <c r="P12" s="63">
        <v>0</v>
      </c>
      <c r="Q12" s="126">
        <f t="shared" si="3"/>
        <v>0</v>
      </c>
      <c r="R12" s="165">
        <v>0</v>
      </c>
      <c r="S12" s="63">
        <v>0</v>
      </c>
      <c r="T12" s="126">
        <f t="shared" si="6"/>
        <v>0</v>
      </c>
    </row>
    <row r="13" spans="1:20" ht="64.5" customHeight="1">
      <c r="A13" s="127">
        <v>5</v>
      </c>
      <c r="B13" s="62" t="s">
        <v>57</v>
      </c>
      <c r="C13" s="165">
        <v>0</v>
      </c>
      <c r="D13" s="63">
        <v>0</v>
      </c>
      <c r="E13" s="126">
        <f t="shared" si="1"/>
        <v>0</v>
      </c>
      <c r="F13" s="63">
        <v>0</v>
      </c>
      <c r="G13" s="63">
        <v>0</v>
      </c>
      <c r="H13" s="126">
        <f t="shared" si="0"/>
        <v>0</v>
      </c>
      <c r="I13" s="63">
        <v>0</v>
      </c>
      <c r="J13" s="105">
        <v>0</v>
      </c>
      <c r="K13" s="126">
        <f t="shared" si="7"/>
        <v>0</v>
      </c>
      <c r="L13" s="63">
        <v>0</v>
      </c>
      <c r="M13" s="63">
        <v>0</v>
      </c>
      <c r="N13" s="126">
        <f t="shared" si="2"/>
        <v>0</v>
      </c>
      <c r="O13" s="165">
        <v>0</v>
      </c>
      <c r="P13" s="63">
        <v>0</v>
      </c>
      <c r="Q13" s="126">
        <f t="shared" si="3"/>
        <v>0</v>
      </c>
      <c r="R13" s="165">
        <f t="shared" si="4"/>
        <v>0</v>
      </c>
      <c r="S13" s="63">
        <f t="shared" si="5"/>
        <v>0</v>
      </c>
      <c r="T13" s="126">
        <f t="shared" si="6"/>
        <v>0</v>
      </c>
    </row>
    <row r="14" spans="1:20" ht="60">
      <c r="A14" s="127">
        <v>6</v>
      </c>
      <c r="B14" s="62" t="s">
        <v>58</v>
      </c>
      <c r="C14" s="165">
        <v>0</v>
      </c>
      <c r="D14" s="63">
        <v>0</v>
      </c>
      <c r="E14" s="126">
        <f t="shared" si="1"/>
        <v>0</v>
      </c>
      <c r="F14" s="63">
        <v>0</v>
      </c>
      <c r="G14" s="63">
        <v>0</v>
      </c>
      <c r="H14" s="126">
        <f t="shared" si="0"/>
        <v>0</v>
      </c>
      <c r="I14" s="63">
        <v>0</v>
      </c>
      <c r="J14" s="105">
        <v>0</v>
      </c>
      <c r="K14" s="126">
        <f t="shared" si="7"/>
        <v>0</v>
      </c>
      <c r="L14" s="63">
        <v>0</v>
      </c>
      <c r="M14" s="63">
        <v>0</v>
      </c>
      <c r="N14" s="126">
        <f t="shared" si="2"/>
        <v>0</v>
      </c>
      <c r="O14" s="165">
        <v>0</v>
      </c>
      <c r="P14" s="63">
        <v>0</v>
      </c>
      <c r="Q14" s="126">
        <f t="shared" si="3"/>
        <v>0</v>
      </c>
      <c r="R14" s="165">
        <f t="shared" si="4"/>
        <v>0</v>
      </c>
      <c r="S14" s="63">
        <f t="shared" si="5"/>
        <v>0</v>
      </c>
      <c r="T14" s="126">
        <f t="shared" si="6"/>
        <v>0</v>
      </c>
    </row>
    <row r="15" spans="1:20" ht="120">
      <c r="A15" s="127">
        <v>7</v>
      </c>
      <c r="B15" s="62" t="s">
        <v>59</v>
      </c>
      <c r="C15" s="165">
        <f>+C16+C17</f>
        <v>0</v>
      </c>
      <c r="D15" s="63">
        <f>+D16+D17</f>
        <v>0</v>
      </c>
      <c r="E15" s="126">
        <f t="shared" si="1"/>
        <v>0</v>
      </c>
      <c r="F15" s="63">
        <v>0</v>
      </c>
      <c r="G15" s="63">
        <v>0</v>
      </c>
      <c r="H15" s="126">
        <f t="shared" si="0"/>
        <v>0</v>
      </c>
      <c r="I15" s="63">
        <v>0</v>
      </c>
      <c r="J15" s="105">
        <v>0</v>
      </c>
      <c r="K15" s="126">
        <f t="shared" si="7"/>
        <v>0</v>
      </c>
      <c r="L15" s="63">
        <f>+L16+L17</f>
        <v>0</v>
      </c>
      <c r="M15" s="63">
        <v>0</v>
      </c>
      <c r="N15" s="126">
        <f t="shared" si="2"/>
        <v>0</v>
      </c>
      <c r="O15" s="165">
        <f>+O16+O17</f>
        <v>0</v>
      </c>
      <c r="P15" s="63">
        <f>+P16+P17</f>
        <v>0</v>
      </c>
      <c r="Q15" s="126">
        <f t="shared" si="3"/>
        <v>0</v>
      </c>
      <c r="R15" s="165">
        <f t="shared" si="4"/>
        <v>0</v>
      </c>
      <c r="S15" s="63">
        <f t="shared" si="5"/>
        <v>0</v>
      </c>
      <c r="T15" s="126">
        <f t="shared" si="6"/>
        <v>0</v>
      </c>
    </row>
    <row r="16" spans="1:20">
      <c r="A16" s="125" t="s">
        <v>60</v>
      </c>
      <c r="B16" s="197" t="s">
        <v>54</v>
      </c>
      <c r="C16" s="165">
        <v>0</v>
      </c>
      <c r="D16" s="63">
        <v>0</v>
      </c>
      <c r="E16" s="126">
        <f t="shared" si="1"/>
        <v>0</v>
      </c>
      <c r="F16" s="63">
        <v>0</v>
      </c>
      <c r="G16" s="63">
        <v>0</v>
      </c>
      <c r="H16" s="126">
        <f t="shared" si="0"/>
        <v>0</v>
      </c>
      <c r="I16" s="63">
        <v>0</v>
      </c>
      <c r="J16" s="105">
        <v>0</v>
      </c>
      <c r="K16" s="126">
        <f t="shared" si="7"/>
        <v>0</v>
      </c>
      <c r="L16" s="63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  <c r="R16" s="165">
        <f t="shared" si="4"/>
        <v>0</v>
      </c>
      <c r="S16" s="63">
        <f t="shared" si="5"/>
        <v>0</v>
      </c>
      <c r="T16" s="126">
        <f t="shared" si="6"/>
        <v>0</v>
      </c>
    </row>
    <row r="17" spans="1:20">
      <c r="A17" s="125" t="s">
        <v>61</v>
      </c>
      <c r="B17" s="197" t="s">
        <v>55</v>
      </c>
      <c r="C17" s="165">
        <v>0</v>
      </c>
      <c r="D17" s="63">
        <v>0</v>
      </c>
      <c r="E17" s="126">
        <f t="shared" si="1"/>
        <v>0</v>
      </c>
      <c r="F17" s="63">
        <v>0</v>
      </c>
      <c r="G17" s="63">
        <v>0</v>
      </c>
      <c r="H17" s="126">
        <f t="shared" si="0"/>
        <v>0</v>
      </c>
      <c r="I17" s="63">
        <v>0</v>
      </c>
      <c r="J17" s="105">
        <v>0</v>
      </c>
      <c r="K17" s="126">
        <f t="shared" si="7"/>
        <v>0</v>
      </c>
      <c r="L17" s="63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  <c r="R17" s="165">
        <f t="shared" si="4"/>
        <v>0</v>
      </c>
      <c r="S17" s="63">
        <f t="shared" si="5"/>
        <v>0</v>
      </c>
      <c r="T17" s="126">
        <f t="shared" si="6"/>
        <v>0</v>
      </c>
    </row>
    <row r="18" spans="1:20" ht="75.75" thickBot="1">
      <c r="A18" s="198">
        <v>8</v>
      </c>
      <c r="B18" s="129" t="s">
        <v>62</v>
      </c>
      <c r="C18" s="167">
        <v>0</v>
      </c>
      <c r="D18" s="106">
        <v>0</v>
      </c>
      <c r="E18" s="215">
        <f t="shared" si="1"/>
        <v>0</v>
      </c>
      <c r="F18" s="106">
        <v>0</v>
      </c>
      <c r="G18" s="106">
        <v>0</v>
      </c>
      <c r="H18" s="130">
        <f t="shared" si="0"/>
        <v>0</v>
      </c>
      <c r="I18" s="106">
        <v>0</v>
      </c>
      <c r="J18" s="106">
        <v>0</v>
      </c>
      <c r="K18" s="130">
        <f t="shared" si="7"/>
        <v>0</v>
      </c>
      <c r="L18" s="106">
        <v>0</v>
      </c>
      <c r="M18" s="106">
        <v>0</v>
      </c>
      <c r="N18" s="130">
        <f t="shared" si="2"/>
        <v>0</v>
      </c>
      <c r="O18" s="167">
        <v>0</v>
      </c>
      <c r="P18" s="106">
        <v>0</v>
      </c>
      <c r="Q18" s="130">
        <f t="shared" si="3"/>
        <v>0</v>
      </c>
      <c r="R18" s="167">
        <v>0</v>
      </c>
      <c r="S18" s="106">
        <v>0</v>
      </c>
      <c r="T18" s="130">
        <f t="shared" si="6"/>
        <v>0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9" sqref="J9"/>
    </sheetView>
  </sheetViews>
  <sheetFormatPr defaultRowHeight="15"/>
  <cols>
    <col min="1" max="1" width="6.5703125" style="61" customWidth="1"/>
    <col min="2" max="2" width="35.85546875" style="61" customWidth="1"/>
    <col min="3" max="4" width="9.140625" style="61"/>
    <col min="5" max="5" width="14" style="61" customWidth="1"/>
    <col min="6" max="7" width="9.140625" style="61"/>
    <col min="8" max="8" width="14" style="61" customWidth="1"/>
    <col min="9" max="10" width="9.140625" style="61"/>
    <col min="11" max="11" width="13.5703125" style="61" customWidth="1"/>
    <col min="12" max="13" width="9.140625" style="61"/>
    <col min="14" max="14" width="14.42578125" style="61" customWidth="1"/>
    <col min="15" max="16" width="9.140625" style="61"/>
    <col min="17" max="17" width="13.5703125" style="61" customWidth="1"/>
    <col min="18" max="16384" width="9.140625" style="61"/>
  </cols>
  <sheetData>
    <row r="1" spans="1:17" ht="50.25" customHeight="1">
      <c r="A1" s="280" t="s">
        <v>63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</row>
    <row r="2" spans="1:17" ht="15.75" thickBot="1"/>
    <row r="3" spans="1:17" ht="15" customHeight="1" thickBot="1">
      <c r="A3" s="273" t="s">
        <v>2</v>
      </c>
      <c r="B3" s="281" t="s">
        <v>64</v>
      </c>
      <c r="C3" s="284" t="s">
        <v>65</v>
      </c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6"/>
    </row>
    <row r="4" spans="1:17" ht="32.25" customHeight="1">
      <c r="A4" s="277"/>
      <c r="B4" s="282"/>
      <c r="C4" s="273" t="s">
        <v>66</v>
      </c>
      <c r="D4" s="248"/>
      <c r="E4" s="249"/>
      <c r="F4" s="273" t="s">
        <v>67</v>
      </c>
      <c r="G4" s="248"/>
      <c r="H4" s="249"/>
      <c r="I4" s="273" t="s">
        <v>68</v>
      </c>
      <c r="J4" s="248"/>
      <c r="K4" s="249"/>
      <c r="L4" s="273" t="s">
        <v>69</v>
      </c>
      <c r="M4" s="248"/>
      <c r="N4" s="249"/>
      <c r="O4" s="273" t="s">
        <v>70</v>
      </c>
      <c r="P4" s="248"/>
      <c r="Q4" s="249"/>
    </row>
    <row r="5" spans="1:17" ht="45.75" customHeight="1">
      <c r="A5" s="277"/>
      <c r="B5" s="283"/>
      <c r="C5" s="132" t="str">
        <f>+'3.4.'!F5</f>
        <v>2020 г.</v>
      </c>
      <c r="D5" s="117" t="str">
        <f>+'3.4.'!G5</f>
        <v>2021 г.</v>
      </c>
      <c r="E5" s="119" t="s">
        <v>33</v>
      </c>
      <c r="F5" s="132" t="str">
        <f>+'3.4.'!I5</f>
        <v>2020 г.</v>
      </c>
      <c r="G5" s="117" t="str">
        <f>+'3.4.'!J5</f>
        <v>2021 г.</v>
      </c>
      <c r="H5" s="119" t="s">
        <v>33</v>
      </c>
      <c r="I5" s="132" t="str">
        <f>+'3.4.'!L5</f>
        <v>2020 г.</v>
      </c>
      <c r="J5" s="117" t="str">
        <f>+'3.4.'!M5</f>
        <v>2021 г.</v>
      </c>
      <c r="K5" s="119" t="s">
        <v>33</v>
      </c>
      <c r="L5" s="132" t="str">
        <f>+'3.4.'!O5</f>
        <v>2020 г.</v>
      </c>
      <c r="M5" s="117" t="str">
        <f>+'3.4.'!P5</f>
        <v>2021 г.</v>
      </c>
      <c r="N5" s="119" t="s">
        <v>33</v>
      </c>
      <c r="O5" s="132" t="str">
        <f>+'3.4.'!R5</f>
        <v>2020 г.</v>
      </c>
      <c r="P5" s="117" t="str">
        <f>+'3.4.'!S5</f>
        <v>2021 г.</v>
      </c>
      <c r="Q5" s="119" t="s">
        <v>33</v>
      </c>
    </row>
    <row r="6" spans="1:17" ht="15.75" thickBot="1">
      <c r="A6" s="120">
        <v>1</v>
      </c>
      <c r="B6" s="131">
        <v>2</v>
      </c>
      <c r="C6" s="120">
        <v>3</v>
      </c>
      <c r="D6" s="121">
        <v>4</v>
      </c>
      <c r="E6" s="122">
        <v>5</v>
      </c>
      <c r="F6" s="120">
        <v>6</v>
      </c>
      <c r="G6" s="121">
        <v>7</v>
      </c>
      <c r="H6" s="122">
        <v>8</v>
      </c>
      <c r="I6" s="120">
        <v>9</v>
      </c>
      <c r="J6" s="121">
        <v>10</v>
      </c>
      <c r="K6" s="122">
        <v>11</v>
      </c>
      <c r="L6" s="120">
        <v>12</v>
      </c>
      <c r="M6" s="121">
        <v>13</v>
      </c>
      <c r="N6" s="122">
        <v>14</v>
      </c>
      <c r="O6" s="120">
        <v>18</v>
      </c>
      <c r="P6" s="121">
        <v>19</v>
      </c>
      <c r="Q6" s="122">
        <v>20</v>
      </c>
    </row>
    <row r="7" spans="1:17" ht="30">
      <c r="A7" s="123">
        <v>1</v>
      </c>
      <c r="B7" s="118" t="s">
        <v>71</v>
      </c>
      <c r="C7" s="163">
        <v>0</v>
      </c>
      <c r="D7" s="105">
        <v>0</v>
      </c>
      <c r="E7" s="124">
        <f>IF(C7&gt;0,D7/C7-1,0)</f>
        <v>0</v>
      </c>
      <c r="F7" s="163">
        <v>0</v>
      </c>
      <c r="G7" s="105">
        <v>0</v>
      </c>
      <c r="H7" s="124">
        <f t="shared" ref="H7:H27" si="0">IF(F7&gt;0,G7/F7-1,0)</f>
        <v>0</v>
      </c>
      <c r="I7" s="163">
        <f>I8+I9+I10+I11+I12+I13</f>
        <v>0</v>
      </c>
      <c r="J7" s="163">
        <f>J8+J9+J10+J11+J12+J13</f>
        <v>1</v>
      </c>
      <c r="K7" s="124">
        <f t="shared" ref="K7:K27" si="1">IF(I7&gt;0,J7/I7-1,0)</f>
        <v>0</v>
      </c>
      <c r="L7" s="163">
        <f>+L8+L9+L10+L11+L12+L13</f>
        <v>0</v>
      </c>
      <c r="M7" s="105">
        <f>+M8+M9+M10+M11+M12+M13</f>
        <v>0</v>
      </c>
      <c r="N7" s="124">
        <f t="shared" ref="N7:N27" si="2">IF(L7&gt;0,M7/L7-1,0)</f>
        <v>0</v>
      </c>
      <c r="O7" s="163">
        <v>0</v>
      </c>
      <c r="P7" s="105">
        <v>0</v>
      </c>
      <c r="Q7" s="124">
        <f t="shared" ref="Q7:Q27" si="3">IF(O7&gt;0,P7/O7-1,0)</f>
        <v>0</v>
      </c>
    </row>
    <row r="8" spans="1:17" ht="30">
      <c r="A8" s="125" t="s">
        <v>10</v>
      </c>
      <c r="B8" s="62" t="s">
        <v>72</v>
      </c>
      <c r="C8" s="165">
        <v>0</v>
      </c>
      <c r="D8" s="63">
        <v>0</v>
      </c>
      <c r="E8" s="126">
        <f t="shared" ref="E8:E27" si="4">IF(C8&gt;0,D8/C8-1,0)</f>
        <v>0</v>
      </c>
      <c r="F8" s="165">
        <v>0</v>
      </c>
      <c r="G8" s="63">
        <v>0</v>
      </c>
      <c r="H8" s="126">
        <f t="shared" si="0"/>
        <v>0</v>
      </c>
      <c r="I8" s="165">
        <v>0</v>
      </c>
      <c r="J8" s="63">
        <v>0</v>
      </c>
      <c r="K8" s="126">
        <f t="shared" si="1"/>
        <v>0</v>
      </c>
      <c r="L8" s="165">
        <v>0</v>
      </c>
      <c r="M8" s="63">
        <v>0</v>
      </c>
      <c r="N8" s="126">
        <f t="shared" si="2"/>
        <v>0</v>
      </c>
      <c r="O8" s="165">
        <v>0</v>
      </c>
      <c r="P8" s="63">
        <v>0</v>
      </c>
      <c r="Q8" s="126">
        <f t="shared" si="3"/>
        <v>0</v>
      </c>
    </row>
    <row r="9" spans="1:17" ht="30">
      <c r="A9" s="125" t="s">
        <v>11</v>
      </c>
      <c r="B9" s="62" t="s">
        <v>73</v>
      </c>
      <c r="C9" s="165">
        <v>0</v>
      </c>
      <c r="D9" s="63">
        <v>0</v>
      </c>
      <c r="E9" s="126">
        <f t="shared" si="4"/>
        <v>0</v>
      </c>
      <c r="F9" s="165">
        <v>0</v>
      </c>
      <c r="G9" s="63">
        <v>0</v>
      </c>
      <c r="H9" s="126">
        <f t="shared" si="0"/>
        <v>0</v>
      </c>
      <c r="I9" s="165">
        <v>0</v>
      </c>
      <c r="J9" s="63">
        <v>1</v>
      </c>
      <c r="K9" s="126">
        <f t="shared" si="1"/>
        <v>0</v>
      </c>
      <c r="L9" s="165">
        <v>0</v>
      </c>
      <c r="M9" s="63">
        <v>0</v>
      </c>
      <c r="N9" s="126">
        <f t="shared" si="2"/>
        <v>0</v>
      </c>
      <c r="O9" s="165">
        <v>0</v>
      </c>
      <c r="P9" s="63">
        <v>0</v>
      </c>
      <c r="Q9" s="126">
        <f t="shared" si="3"/>
        <v>0</v>
      </c>
    </row>
    <row r="10" spans="1:17" ht="30">
      <c r="A10" s="125" t="s">
        <v>12</v>
      </c>
      <c r="B10" s="62" t="s">
        <v>74</v>
      </c>
      <c r="C10" s="165">
        <v>0</v>
      </c>
      <c r="D10" s="63">
        <v>0</v>
      </c>
      <c r="E10" s="126">
        <f t="shared" si="4"/>
        <v>0</v>
      </c>
      <c r="F10" s="165">
        <v>0</v>
      </c>
      <c r="G10" s="63">
        <v>0</v>
      </c>
      <c r="H10" s="126">
        <f t="shared" si="0"/>
        <v>0</v>
      </c>
      <c r="I10" s="165">
        <v>0</v>
      </c>
      <c r="J10" s="63">
        <v>0</v>
      </c>
      <c r="K10" s="126">
        <f t="shared" si="1"/>
        <v>0</v>
      </c>
      <c r="L10" s="165">
        <v>0</v>
      </c>
      <c r="M10" s="63"/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</row>
    <row r="11" spans="1:17">
      <c r="A11" s="125" t="s">
        <v>13</v>
      </c>
      <c r="B11" s="62" t="s">
        <v>75</v>
      </c>
      <c r="C11" s="165">
        <v>0</v>
      </c>
      <c r="D11" s="63">
        <v>0</v>
      </c>
      <c r="E11" s="126">
        <f t="shared" si="4"/>
        <v>0</v>
      </c>
      <c r="F11" s="165">
        <v>0</v>
      </c>
      <c r="G11" s="63">
        <v>0</v>
      </c>
      <c r="H11" s="126">
        <f t="shared" si="0"/>
        <v>0</v>
      </c>
      <c r="I11" s="165">
        <v>0</v>
      </c>
      <c r="J11" s="63">
        <v>0</v>
      </c>
      <c r="K11" s="126">
        <f t="shared" si="1"/>
        <v>0</v>
      </c>
      <c r="L11" s="165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</row>
    <row r="12" spans="1:17" ht="30">
      <c r="A12" s="125" t="s">
        <v>78</v>
      </c>
      <c r="B12" s="62" t="s">
        <v>76</v>
      </c>
      <c r="C12" s="165">
        <v>0</v>
      </c>
      <c r="D12" s="63">
        <v>0</v>
      </c>
      <c r="E12" s="126">
        <f t="shared" si="4"/>
        <v>0</v>
      </c>
      <c r="F12" s="165">
        <v>0</v>
      </c>
      <c r="G12" s="63">
        <v>0</v>
      </c>
      <c r="H12" s="126">
        <f t="shared" si="0"/>
        <v>0</v>
      </c>
      <c r="I12" s="165">
        <v>0</v>
      </c>
      <c r="J12" s="63">
        <v>0</v>
      </c>
      <c r="K12" s="126">
        <f t="shared" si="1"/>
        <v>0</v>
      </c>
      <c r="L12" s="165">
        <v>0</v>
      </c>
      <c r="M12" s="63">
        <v>0</v>
      </c>
      <c r="N12" s="126">
        <f t="shared" si="2"/>
        <v>0</v>
      </c>
      <c r="O12" s="165">
        <v>0</v>
      </c>
      <c r="P12" s="63">
        <v>0</v>
      </c>
      <c r="Q12" s="126">
        <f t="shared" si="3"/>
        <v>0</v>
      </c>
    </row>
    <row r="13" spans="1:17" ht="30">
      <c r="A13" s="125" t="s">
        <v>79</v>
      </c>
      <c r="B13" s="62" t="s">
        <v>252</v>
      </c>
      <c r="C13" s="165">
        <v>0</v>
      </c>
      <c r="D13" s="63">
        <v>0</v>
      </c>
      <c r="E13" s="126">
        <f t="shared" si="4"/>
        <v>0</v>
      </c>
      <c r="F13" s="165">
        <v>0</v>
      </c>
      <c r="G13" s="63">
        <v>0</v>
      </c>
      <c r="H13" s="126">
        <f t="shared" si="0"/>
        <v>0</v>
      </c>
      <c r="I13" s="165">
        <v>0</v>
      </c>
      <c r="J13" s="63">
        <v>0</v>
      </c>
      <c r="K13" s="126">
        <f t="shared" si="1"/>
        <v>0</v>
      </c>
      <c r="L13" s="165">
        <v>0</v>
      </c>
      <c r="M13" s="63">
        <v>0</v>
      </c>
      <c r="N13" s="126">
        <f t="shared" si="2"/>
        <v>0</v>
      </c>
      <c r="O13" s="165">
        <v>0</v>
      </c>
      <c r="P13" s="63">
        <v>0</v>
      </c>
      <c r="Q13" s="126">
        <f t="shared" si="3"/>
        <v>0</v>
      </c>
    </row>
    <row r="14" spans="1:17">
      <c r="A14" s="127">
        <v>2</v>
      </c>
      <c r="B14" s="62" t="s">
        <v>80</v>
      </c>
      <c r="C14" s="165">
        <v>0</v>
      </c>
      <c r="D14" s="63">
        <v>0</v>
      </c>
      <c r="E14" s="126">
        <f t="shared" si="4"/>
        <v>0</v>
      </c>
      <c r="F14" s="165">
        <v>0</v>
      </c>
      <c r="G14" s="63">
        <v>0</v>
      </c>
      <c r="H14" s="126">
        <f t="shared" si="0"/>
        <v>0</v>
      </c>
      <c r="I14" s="165">
        <v>0</v>
      </c>
      <c r="J14" s="63">
        <v>0</v>
      </c>
      <c r="K14" s="126">
        <f t="shared" si="1"/>
        <v>0</v>
      </c>
      <c r="L14" s="165">
        <v>0</v>
      </c>
      <c r="M14" s="63">
        <v>0</v>
      </c>
      <c r="N14" s="126">
        <f t="shared" si="2"/>
        <v>0</v>
      </c>
      <c r="O14" s="165">
        <v>0</v>
      </c>
      <c r="P14" s="63">
        <v>0</v>
      </c>
      <c r="Q14" s="126">
        <f t="shared" si="3"/>
        <v>0</v>
      </c>
    </row>
    <row r="15" spans="1:17" ht="31.5" customHeight="1">
      <c r="A15" s="125" t="s">
        <v>15</v>
      </c>
      <c r="B15" s="62" t="s">
        <v>83</v>
      </c>
      <c r="C15" s="165">
        <v>0</v>
      </c>
      <c r="D15" s="63">
        <v>0</v>
      </c>
      <c r="E15" s="126">
        <f t="shared" si="4"/>
        <v>0</v>
      </c>
      <c r="F15" s="165">
        <v>0</v>
      </c>
      <c r="G15" s="63">
        <v>0</v>
      </c>
      <c r="H15" s="126">
        <f t="shared" si="0"/>
        <v>0</v>
      </c>
      <c r="I15" s="165">
        <v>0</v>
      </c>
      <c r="J15" s="63">
        <v>0</v>
      </c>
      <c r="K15" s="126">
        <f t="shared" si="1"/>
        <v>0</v>
      </c>
      <c r="L15" s="165">
        <v>0</v>
      </c>
      <c r="M15" s="63">
        <v>0</v>
      </c>
      <c r="N15" s="126">
        <f t="shared" si="2"/>
        <v>0</v>
      </c>
      <c r="O15" s="165">
        <v>0</v>
      </c>
      <c r="P15" s="63">
        <v>0</v>
      </c>
      <c r="Q15" s="126">
        <f t="shared" si="3"/>
        <v>0</v>
      </c>
    </row>
    <row r="16" spans="1:17" ht="30">
      <c r="A16" s="125" t="s">
        <v>86</v>
      </c>
      <c r="B16" s="62" t="s">
        <v>84</v>
      </c>
      <c r="C16" s="165">
        <v>0</v>
      </c>
      <c r="D16" s="63">
        <v>0</v>
      </c>
      <c r="E16" s="126">
        <f t="shared" si="4"/>
        <v>0</v>
      </c>
      <c r="F16" s="165">
        <v>0</v>
      </c>
      <c r="G16" s="63">
        <v>0</v>
      </c>
      <c r="H16" s="126">
        <f t="shared" si="0"/>
        <v>0</v>
      </c>
      <c r="I16" s="165">
        <v>0</v>
      </c>
      <c r="J16" s="63">
        <v>0</v>
      </c>
      <c r="K16" s="126">
        <f t="shared" si="1"/>
        <v>0</v>
      </c>
      <c r="L16" s="165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</row>
    <row r="17" spans="1:17">
      <c r="A17" s="125" t="s">
        <v>87</v>
      </c>
      <c r="B17" s="62" t="s">
        <v>85</v>
      </c>
      <c r="C17" s="165">
        <v>0</v>
      </c>
      <c r="D17" s="63">
        <v>0</v>
      </c>
      <c r="E17" s="126">
        <f t="shared" si="4"/>
        <v>0</v>
      </c>
      <c r="F17" s="165">
        <v>0</v>
      </c>
      <c r="G17" s="63">
        <v>0</v>
      </c>
      <c r="H17" s="126">
        <f t="shared" si="0"/>
        <v>0</v>
      </c>
      <c r="I17" s="165">
        <v>0</v>
      </c>
      <c r="J17" s="63">
        <v>0</v>
      </c>
      <c r="K17" s="126">
        <f t="shared" si="1"/>
        <v>0</v>
      </c>
      <c r="L17" s="165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</row>
    <row r="18" spans="1:17" ht="30">
      <c r="A18" s="125" t="s">
        <v>16</v>
      </c>
      <c r="B18" s="62" t="s">
        <v>73</v>
      </c>
      <c r="C18" s="165">
        <v>0</v>
      </c>
      <c r="D18" s="63">
        <v>0</v>
      </c>
      <c r="E18" s="126">
        <f t="shared" si="4"/>
        <v>0</v>
      </c>
      <c r="F18" s="165">
        <v>0</v>
      </c>
      <c r="G18" s="63">
        <v>0</v>
      </c>
      <c r="H18" s="126">
        <f t="shared" si="0"/>
        <v>0</v>
      </c>
      <c r="I18" s="165">
        <v>0</v>
      </c>
      <c r="J18" s="63">
        <v>0</v>
      </c>
      <c r="K18" s="126">
        <f t="shared" si="1"/>
        <v>0</v>
      </c>
      <c r="L18" s="165">
        <v>0</v>
      </c>
      <c r="M18" s="63">
        <v>0</v>
      </c>
      <c r="N18" s="126">
        <f t="shared" si="2"/>
        <v>0</v>
      </c>
      <c r="O18" s="165">
        <v>0</v>
      </c>
      <c r="P18" s="63">
        <v>0</v>
      </c>
      <c r="Q18" s="126">
        <f t="shared" si="3"/>
        <v>0</v>
      </c>
    </row>
    <row r="19" spans="1:17" ht="30">
      <c r="A19" s="125" t="s">
        <v>17</v>
      </c>
      <c r="B19" s="62" t="s">
        <v>74</v>
      </c>
      <c r="C19" s="165">
        <v>0</v>
      </c>
      <c r="D19" s="63">
        <v>0</v>
      </c>
      <c r="E19" s="126">
        <f t="shared" si="4"/>
        <v>0</v>
      </c>
      <c r="F19" s="165">
        <v>0</v>
      </c>
      <c r="G19" s="63">
        <v>0</v>
      </c>
      <c r="H19" s="126">
        <f t="shared" si="0"/>
        <v>0</v>
      </c>
      <c r="I19" s="165">
        <v>0</v>
      </c>
      <c r="J19" s="63">
        <v>0</v>
      </c>
      <c r="K19" s="126">
        <f t="shared" si="1"/>
        <v>0</v>
      </c>
      <c r="L19" s="165">
        <v>0</v>
      </c>
      <c r="M19" s="63">
        <v>0</v>
      </c>
      <c r="N19" s="126">
        <f t="shared" si="2"/>
        <v>0</v>
      </c>
      <c r="O19" s="165">
        <v>0</v>
      </c>
      <c r="P19" s="63">
        <v>0</v>
      </c>
      <c r="Q19" s="126">
        <f t="shared" si="3"/>
        <v>0</v>
      </c>
    </row>
    <row r="20" spans="1:17">
      <c r="A20" s="125" t="s">
        <v>18</v>
      </c>
      <c r="B20" s="62" t="s">
        <v>75</v>
      </c>
      <c r="C20" s="165">
        <v>0</v>
      </c>
      <c r="D20" s="63">
        <v>0</v>
      </c>
      <c r="E20" s="126">
        <f t="shared" si="4"/>
        <v>0</v>
      </c>
      <c r="F20" s="165">
        <v>0</v>
      </c>
      <c r="G20" s="63">
        <v>0</v>
      </c>
      <c r="H20" s="126">
        <f t="shared" si="0"/>
        <v>0</v>
      </c>
      <c r="I20" s="165">
        <v>0</v>
      </c>
      <c r="J20" s="63">
        <v>0</v>
      </c>
      <c r="K20" s="126">
        <f t="shared" si="1"/>
        <v>0</v>
      </c>
      <c r="L20" s="165">
        <v>0</v>
      </c>
      <c r="M20" s="63">
        <v>0</v>
      </c>
      <c r="N20" s="126">
        <f t="shared" si="2"/>
        <v>0</v>
      </c>
      <c r="O20" s="165">
        <v>0</v>
      </c>
      <c r="P20" s="63">
        <v>0</v>
      </c>
      <c r="Q20" s="126">
        <f t="shared" si="3"/>
        <v>0</v>
      </c>
    </row>
    <row r="21" spans="1:17" ht="30">
      <c r="A21" s="125" t="s">
        <v>81</v>
      </c>
      <c r="B21" s="62" t="s">
        <v>88</v>
      </c>
      <c r="C21" s="165">
        <v>0</v>
      </c>
      <c r="D21" s="63">
        <v>0</v>
      </c>
      <c r="E21" s="126">
        <f t="shared" si="4"/>
        <v>0</v>
      </c>
      <c r="F21" s="165">
        <v>0</v>
      </c>
      <c r="G21" s="63">
        <v>0</v>
      </c>
      <c r="H21" s="126">
        <f t="shared" si="0"/>
        <v>0</v>
      </c>
      <c r="I21" s="165">
        <v>0</v>
      </c>
      <c r="J21" s="63">
        <v>0</v>
      </c>
      <c r="K21" s="126">
        <f t="shared" si="1"/>
        <v>0</v>
      </c>
      <c r="L21" s="165">
        <v>0</v>
      </c>
      <c r="M21" s="63">
        <v>0</v>
      </c>
      <c r="N21" s="126">
        <f t="shared" si="2"/>
        <v>0</v>
      </c>
      <c r="O21" s="165">
        <v>0</v>
      </c>
      <c r="P21" s="63">
        <v>0</v>
      </c>
      <c r="Q21" s="126">
        <f t="shared" si="3"/>
        <v>0</v>
      </c>
    </row>
    <row r="22" spans="1:17">
      <c r="A22" s="125" t="s">
        <v>82</v>
      </c>
      <c r="B22" s="62" t="s">
        <v>77</v>
      </c>
      <c r="C22" s="165">
        <v>0</v>
      </c>
      <c r="D22" s="63">
        <v>0</v>
      </c>
      <c r="E22" s="126">
        <f t="shared" si="4"/>
        <v>0</v>
      </c>
      <c r="F22" s="165">
        <v>0</v>
      </c>
      <c r="G22" s="63">
        <v>0</v>
      </c>
      <c r="H22" s="126">
        <f t="shared" si="0"/>
        <v>0</v>
      </c>
      <c r="I22" s="165">
        <v>0</v>
      </c>
      <c r="J22" s="63">
        <v>0</v>
      </c>
      <c r="K22" s="126">
        <f t="shared" si="1"/>
        <v>0</v>
      </c>
      <c r="L22" s="165">
        <v>0</v>
      </c>
      <c r="M22" s="63">
        <v>0</v>
      </c>
      <c r="N22" s="126">
        <f t="shared" si="2"/>
        <v>0</v>
      </c>
      <c r="O22" s="165">
        <v>0</v>
      </c>
      <c r="P22" s="63">
        <v>0</v>
      </c>
      <c r="Q22" s="126">
        <f t="shared" si="3"/>
        <v>0</v>
      </c>
    </row>
    <row r="23" spans="1:17">
      <c r="A23" s="125" t="s">
        <v>21</v>
      </c>
      <c r="B23" s="62" t="s">
        <v>89</v>
      </c>
      <c r="C23" s="165">
        <f>+C24+C25+C26+C27</f>
        <v>0</v>
      </c>
      <c r="D23" s="63">
        <f>+D24+D25+D26+D27</f>
        <v>0</v>
      </c>
      <c r="E23" s="126">
        <f t="shared" si="4"/>
        <v>0</v>
      </c>
      <c r="F23" s="165">
        <f>+F24+F25+F26+F27</f>
        <v>0</v>
      </c>
      <c r="G23" s="63">
        <f>+G24+G25+G26+G27</f>
        <v>0</v>
      </c>
      <c r="H23" s="126">
        <f t="shared" si="0"/>
        <v>0</v>
      </c>
      <c r="I23" s="165">
        <f>+I24+I25+I26+I27</f>
        <v>0</v>
      </c>
      <c r="J23" s="63">
        <f>+J24+J25+J26+J27</f>
        <v>1</v>
      </c>
      <c r="K23" s="126">
        <f t="shared" si="1"/>
        <v>0</v>
      </c>
      <c r="L23" s="165">
        <f>L24+L25+L26+L27</f>
        <v>0</v>
      </c>
      <c r="M23" s="165">
        <f>M24+M25+M26+M27</f>
        <v>0</v>
      </c>
      <c r="N23" s="126">
        <f t="shared" si="2"/>
        <v>0</v>
      </c>
      <c r="O23" s="165">
        <f>+O24+O25+O26+O27</f>
        <v>0</v>
      </c>
      <c r="P23" s="63">
        <f>+P24+P25+P26+P27</f>
        <v>0</v>
      </c>
      <c r="Q23" s="126">
        <f t="shared" si="3"/>
        <v>0</v>
      </c>
    </row>
    <row r="24" spans="1:17" ht="30">
      <c r="A24" s="125" t="s">
        <v>22</v>
      </c>
      <c r="B24" s="62" t="s">
        <v>90</v>
      </c>
      <c r="C24" s="165">
        <v>0</v>
      </c>
      <c r="D24" s="63">
        <v>0</v>
      </c>
      <c r="E24" s="126">
        <f t="shared" si="4"/>
        <v>0</v>
      </c>
      <c r="F24" s="165">
        <v>0</v>
      </c>
      <c r="G24" s="63">
        <v>0</v>
      </c>
      <c r="H24" s="126">
        <f t="shared" si="0"/>
        <v>0</v>
      </c>
      <c r="I24" s="165">
        <v>0</v>
      </c>
      <c r="J24" s="63">
        <v>1</v>
      </c>
      <c r="K24" s="126">
        <f t="shared" si="1"/>
        <v>0</v>
      </c>
      <c r="L24" s="165">
        <v>0</v>
      </c>
      <c r="M24" s="63">
        <v>0</v>
      </c>
      <c r="N24" s="126">
        <f t="shared" si="2"/>
        <v>0</v>
      </c>
      <c r="O24" s="165">
        <v>0</v>
      </c>
      <c r="P24" s="63">
        <v>0</v>
      </c>
      <c r="Q24" s="126">
        <f t="shared" si="3"/>
        <v>0</v>
      </c>
    </row>
    <row r="25" spans="1:17" ht="45">
      <c r="A25" s="125" t="s">
        <v>23</v>
      </c>
      <c r="B25" s="62" t="s">
        <v>91</v>
      </c>
      <c r="C25" s="165">
        <v>0</v>
      </c>
      <c r="D25" s="63">
        <v>0</v>
      </c>
      <c r="E25" s="126">
        <f t="shared" si="4"/>
        <v>0</v>
      </c>
      <c r="F25" s="165">
        <v>0</v>
      </c>
      <c r="G25" s="63">
        <v>0</v>
      </c>
      <c r="H25" s="126">
        <f t="shared" si="0"/>
        <v>0</v>
      </c>
      <c r="I25" s="165">
        <v>0</v>
      </c>
      <c r="J25" s="63">
        <v>0</v>
      </c>
      <c r="K25" s="126">
        <f t="shared" si="1"/>
        <v>0</v>
      </c>
      <c r="L25" s="165">
        <v>0</v>
      </c>
      <c r="M25" s="63">
        <v>0</v>
      </c>
      <c r="N25" s="126">
        <f t="shared" si="2"/>
        <v>0</v>
      </c>
      <c r="O25" s="165">
        <v>0</v>
      </c>
      <c r="P25" s="63">
        <v>0</v>
      </c>
      <c r="Q25" s="126">
        <f t="shared" si="3"/>
        <v>0</v>
      </c>
    </row>
    <row r="26" spans="1:17" ht="30">
      <c r="A26" s="125" t="s">
        <v>24</v>
      </c>
      <c r="B26" s="62" t="s">
        <v>92</v>
      </c>
      <c r="C26" s="165">
        <v>0</v>
      </c>
      <c r="D26" s="63">
        <v>0</v>
      </c>
      <c r="E26" s="126">
        <f t="shared" si="4"/>
        <v>0</v>
      </c>
      <c r="F26" s="165">
        <v>0</v>
      </c>
      <c r="G26" s="63">
        <v>0</v>
      </c>
      <c r="H26" s="126">
        <f t="shared" si="0"/>
        <v>0</v>
      </c>
      <c r="I26" s="165">
        <v>0</v>
      </c>
      <c r="J26" s="63">
        <v>0</v>
      </c>
      <c r="K26" s="126">
        <f t="shared" si="1"/>
        <v>0</v>
      </c>
      <c r="L26" s="165">
        <v>0</v>
      </c>
      <c r="M26" s="63">
        <v>0</v>
      </c>
      <c r="N26" s="126">
        <f t="shared" si="2"/>
        <v>0</v>
      </c>
      <c r="O26" s="165">
        <v>0</v>
      </c>
      <c r="P26" s="63">
        <v>0</v>
      </c>
      <c r="Q26" s="126">
        <f t="shared" si="3"/>
        <v>0</v>
      </c>
    </row>
    <row r="27" spans="1:17" ht="15.75" thickBot="1">
      <c r="A27" s="128" t="s">
        <v>25</v>
      </c>
      <c r="B27" s="129" t="s">
        <v>77</v>
      </c>
      <c r="C27" s="167">
        <v>0</v>
      </c>
      <c r="D27" s="106">
        <v>0</v>
      </c>
      <c r="E27" s="130">
        <f t="shared" si="4"/>
        <v>0</v>
      </c>
      <c r="F27" s="167">
        <v>0</v>
      </c>
      <c r="G27" s="106">
        <v>0</v>
      </c>
      <c r="H27" s="130">
        <f t="shared" si="0"/>
        <v>0</v>
      </c>
      <c r="I27" s="167">
        <v>0</v>
      </c>
      <c r="J27" s="106">
        <v>0</v>
      </c>
      <c r="K27" s="130">
        <f t="shared" si="1"/>
        <v>0</v>
      </c>
      <c r="L27" s="167">
        <v>0</v>
      </c>
      <c r="M27" s="106">
        <v>0</v>
      </c>
      <c r="N27" s="130">
        <f t="shared" si="2"/>
        <v>0</v>
      </c>
      <c r="O27" s="167"/>
      <c r="P27" s="106"/>
      <c r="Q27" s="130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B5" sqref="B5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9" t="s">
        <v>233</v>
      </c>
    </row>
    <row r="2" spans="1:11" ht="15.75" thickBot="1"/>
    <row r="3" spans="1:11" s="4" customFormat="1" ht="120">
      <c r="A3" s="107" t="s">
        <v>2</v>
      </c>
      <c r="B3" s="108" t="s">
        <v>234</v>
      </c>
      <c r="C3" s="108" t="s">
        <v>235</v>
      </c>
      <c r="D3" s="108" t="s">
        <v>236</v>
      </c>
      <c r="E3" s="108" t="s">
        <v>237</v>
      </c>
      <c r="F3" s="108" t="s">
        <v>238</v>
      </c>
      <c r="G3" s="108" t="s">
        <v>239</v>
      </c>
      <c r="H3" s="108" t="s">
        <v>240</v>
      </c>
      <c r="I3" s="108" t="s">
        <v>241</v>
      </c>
      <c r="J3" s="108" t="s">
        <v>242</v>
      </c>
      <c r="K3" s="109" t="s">
        <v>243</v>
      </c>
    </row>
    <row r="4" spans="1:11" ht="15.75" thickBot="1">
      <c r="A4" s="66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8">
        <v>11</v>
      </c>
    </row>
    <row r="5" spans="1:11" ht="15.75" thickBot="1">
      <c r="A5" s="136">
        <v>1</v>
      </c>
      <c r="B5" s="137" t="s">
        <v>161</v>
      </c>
      <c r="C5" s="138"/>
      <c r="D5" s="138"/>
      <c r="E5" s="138"/>
      <c r="F5" s="138"/>
      <c r="G5" s="138"/>
      <c r="H5" s="138"/>
      <c r="I5" s="138"/>
      <c r="J5" s="138"/>
      <c r="K5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D10" sqref="D10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9" t="s">
        <v>93</v>
      </c>
    </row>
    <row r="2" spans="1:4" ht="15.75" thickBot="1"/>
    <row r="3" spans="1:4" s="4" customFormat="1" ht="37.5" customHeight="1">
      <c r="A3" s="133" t="s">
        <v>2</v>
      </c>
      <c r="B3" s="140" t="s">
        <v>94</v>
      </c>
      <c r="C3" s="147" t="s">
        <v>95</v>
      </c>
      <c r="D3" s="145"/>
    </row>
    <row r="4" spans="1:4" ht="15.75" thickBot="1">
      <c r="A4" s="50">
        <v>1</v>
      </c>
      <c r="B4" s="141">
        <v>2</v>
      </c>
      <c r="C4" s="148">
        <v>3</v>
      </c>
      <c r="D4" s="146">
        <v>4</v>
      </c>
    </row>
    <row r="5" spans="1:4" ht="32.25" customHeight="1">
      <c r="A5" s="287">
        <v>1</v>
      </c>
      <c r="B5" s="142" t="s">
        <v>96</v>
      </c>
      <c r="C5" s="289" t="s">
        <v>99</v>
      </c>
      <c r="D5" s="199"/>
    </row>
    <row r="6" spans="1:4">
      <c r="A6" s="288"/>
      <c r="B6" s="143" t="s">
        <v>97</v>
      </c>
      <c r="C6" s="289"/>
      <c r="D6" s="200" t="s">
        <v>244</v>
      </c>
    </row>
    <row r="7" spans="1:4">
      <c r="A7" s="288"/>
      <c r="B7" s="144" t="s">
        <v>98</v>
      </c>
      <c r="C7" s="290"/>
      <c r="D7" s="200" t="s">
        <v>245</v>
      </c>
    </row>
    <row r="8" spans="1:4" ht="30">
      <c r="A8" s="27">
        <v>2</v>
      </c>
      <c r="B8" s="72" t="s">
        <v>100</v>
      </c>
      <c r="C8" s="149" t="s">
        <v>101</v>
      </c>
      <c r="D8" s="201">
        <v>0</v>
      </c>
    </row>
    <row r="9" spans="1:4" ht="30">
      <c r="A9" s="27" t="s">
        <v>15</v>
      </c>
      <c r="B9" s="72" t="s">
        <v>103</v>
      </c>
      <c r="C9" s="149" t="s">
        <v>101</v>
      </c>
      <c r="D9" s="201">
        <v>0</v>
      </c>
    </row>
    <row r="10" spans="1:4" ht="45">
      <c r="A10" s="27" t="s">
        <v>16</v>
      </c>
      <c r="B10" s="72" t="s">
        <v>104</v>
      </c>
      <c r="C10" s="149" t="s">
        <v>101</v>
      </c>
      <c r="D10" s="201">
        <v>0</v>
      </c>
    </row>
    <row r="11" spans="1:4" ht="45">
      <c r="A11" s="27" t="s">
        <v>21</v>
      </c>
      <c r="B11" s="72" t="s">
        <v>105</v>
      </c>
      <c r="C11" s="149" t="s">
        <v>102</v>
      </c>
      <c r="D11" s="201">
        <v>1</v>
      </c>
    </row>
    <row r="12" spans="1:4" ht="36" customHeight="1" thickBot="1">
      <c r="A12" s="30" t="s">
        <v>26</v>
      </c>
      <c r="B12" s="73" t="s">
        <v>106</v>
      </c>
      <c r="C12" s="150" t="s">
        <v>102</v>
      </c>
      <c r="D12" s="202">
        <v>5</v>
      </c>
    </row>
    <row r="13" spans="1:4">
      <c r="C13" s="10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6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E6" sqref="AE6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9" t="s">
        <v>107</v>
      </c>
    </row>
    <row r="2" spans="1:31" ht="15.75" thickBot="1"/>
    <row r="3" spans="1:31" s="10" customFormat="1" ht="17.25" customHeight="1">
      <c r="A3" s="297" t="s">
        <v>2</v>
      </c>
      <c r="B3" s="295" t="s">
        <v>108</v>
      </c>
      <c r="C3" s="293" t="s">
        <v>109</v>
      </c>
      <c r="D3" s="291" t="s">
        <v>110</v>
      </c>
      <c r="E3" s="303" t="s">
        <v>111</v>
      </c>
      <c r="F3" s="304"/>
      <c r="G3" s="304"/>
      <c r="H3" s="304"/>
      <c r="I3" s="305"/>
      <c r="J3" s="299" t="s">
        <v>116</v>
      </c>
      <c r="K3" s="291"/>
      <c r="L3" s="291"/>
      <c r="M3" s="291"/>
      <c r="N3" s="291"/>
      <c r="O3" s="300"/>
      <c r="P3" s="291" t="s">
        <v>126</v>
      </c>
      <c r="Q3" s="291"/>
      <c r="R3" s="291"/>
      <c r="S3" s="291"/>
      <c r="T3" s="291"/>
      <c r="U3" s="291"/>
      <c r="V3" s="291"/>
      <c r="W3" s="297" t="s">
        <v>122</v>
      </c>
      <c r="X3" s="259"/>
      <c r="Y3" s="259"/>
      <c r="Z3" s="301"/>
      <c r="AA3" s="302" t="s">
        <v>129</v>
      </c>
      <c r="AB3" s="259"/>
      <c r="AC3" s="295"/>
      <c r="AD3" s="297" t="s">
        <v>133</v>
      </c>
      <c r="AE3" s="301"/>
    </row>
    <row r="4" spans="1:31" s="10" customFormat="1" ht="96.75" customHeight="1">
      <c r="A4" s="298"/>
      <c r="B4" s="296"/>
      <c r="C4" s="294"/>
      <c r="D4" s="292"/>
      <c r="E4" s="156" t="s">
        <v>112</v>
      </c>
      <c r="F4" s="111" t="s">
        <v>113</v>
      </c>
      <c r="G4" s="111" t="s">
        <v>114</v>
      </c>
      <c r="H4" s="111" t="s">
        <v>115</v>
      </c>
      <c r="I4" s="116" t="s">
        <v>70</v>
      </c>
      <c r="J4" s="156" t="s">
        <v>117</v>
      </c>
      <c r="K4" s="111" t="s">
        <v>118</v>
      </c>
      <c r="L4" s="111" t="s">
        <v>119</v>
      </c>
      <c r="M4" s="111" t="s">
        <v>120</v>
      </c>
      <c r="N4" s="111" t="s">
        <v>121</v>
      </c>
      <c r="O4" s="116" t="s">
        <v>253</v>
      </c>
      <c r="P4" s="154" t="s">
        <v>127</v>
      </c>
      <c r="Q4" s="111" t="s">
        <v>128</v>
      </c>
      <c r="R4" s="111" t="s">
        <v>118</v>
      </c>
      <c r="S4" s="111" t="s">
        <v>119</v>
      </c>
      <c r="T4" s="111" t="s">
        <v>120</v>
      </c>
      <c r="U4" s="111" t="s">
        <v>121</v>
      </c>
      <c r="V4" s="157" t="s">
        <v>70</v>
      </c>
      <c r="W4" s="156" t="s">
        <v>123</v>
      </c>
      <c r="X4" s="111" t="s">
        <v>124</v>
      </c>
      <c r="Y4" s="111" t="s">
        <v>125</v>
      </c>
      <c r="Z4" s="116" t="s">
        <v>70</v>
      </c>
      <c r="AA4" s="154" t="s">
        <v>130</v>
      </c>
      <c r="AB4" s="111" t="s">
        <v>131</v>
      </c>
      <c r="AC4" s="157" t="s">
        <v>132</v>
      </c>
      <c r="AD4" s="156" t="s">
        <v>134</v>
      </c>
      <c r="AE4" s="116" t="s">
        <v>135</v>
      </c>
    </row>
    <row r="5" spans="1:31" ht="15.75" thickBot="1">
      <c r="A5" s="66">
        <v>1</v>
      </c>
      <c r="B5" s="70">
        <v>2</v>
      </c>
      <c r="C5" s="152">
        <v>3</v>
      </c>
      <c r="D5" s="153">
        <v>4</v>
      </c>
      <c r="E5" s="66">
        <v>5</v>
      </c>
      <c r="F5" s="67">
        <v>6</v>
      </c>
      <c r="G5" s="67">
        <v>7</v>
      </c>
      <c r="H5" s="67">
        <v>8</v>
      </c>
      <c r="I5" s="68">
        <v>9</v>
      </c>
      <c r="J5" s="66">
        <v>10</v>
      </c>
      <c r="K5" s="67">
        <v>11</v>
      </c>
      <c r="L5" s="67">
        <v>12</v>
      </c>
      <c r="M5" s="67">
        <v>13</v>
      </c>
      <c r="N5" s="67">
        <v>14</v>
      </c>
      <c r="O5" s="68">
        <v>15</v>
      </c>
      <c r="P5" s="151">
        <v>16</v>
      </c>
      <c r="Q5" s="67">
        <v>17</v>
      </c>
      <c r="R5" s="67">
        <v>18</v>
      </c>
      <c r="S5" s="67">
        <v>19</v>
      </c>
      <c r="T5" s="67">
        <v>20</v>
      </c>
      <c r="U5" s="67">
        <v>21</v>
      </c>
      <c r="V5" s="70">
        <v>22</v>
      </c>
      <c r="W5" s="66">
        <v>23</v>
      </c>
      <c r="X5" s="67">
        <v>24</v>
      </c>
      <c r="Y5" s="67">
        <v>25</v>
      </c>
      <c r="Z5" s="68">
        <v>26</v>
      </c>
      <c r="AA5" s="151">
        <v>27</v>
      </c>
      <c r="AB5" s="67">
        <v>28</v>
      </c>
      <c r="AC5" s="70">
        <v>29</v>
      </c>
      <c r="AD5" s="66">
        <v>30</v>
      </c>
      <c r="AE5" s="68">
        <v>31</v>
      </c>
    </row>
    <row r="6" spans="1:31">
      <c r="A6" s="134"/>
      <c r="B6" s="158"/>
      <c r="C6" s="159"/>
      <c r="D6" s="206"/>
      <c r="E6" s="134"/>
      <c r="F6" s="112"/>
      <c r="G6" s="112"/>
      <c r="H6" s="112"/>
      <c r="I6" s="135"/>
      <c r="J6" s="134"/>
      <c r="K6" s="112"/>
      <c r="L6" s="112"/>
      <c r="M6" s="112"/>
      <c r="N6" s="112"/>
      <c r="O6" s="135"/>
      <c r="P6" s="155"/>
      <c r="Q6" s="112"/>
      <c r="R6" s="112"/>
      <c r="S6" s="112"/>
      <c r="T6" s="112"/>
      <c r="U6" s="112"/>
      <c r="V6" s="158"/>
      <c r="W6" s="134"/>
      <c r="X6" s="112"/>
      <c r="Y6" s="112"/>
      <c r="Z6" s="135"/>
      <c r="AA6" s="155"/>
      <c r="AB6" s="112"/>
      <c r="AC6" s="158"/>
      <c r="AD6" s="203"/>
      <c r="AE6" s="204"/>
    </row>
  </sheetData>
  <mergeCells count="10">
    <mergeCell ref="W3:Z3"/>
    <mergeCell ref="P3:V3"/>
    <mergeCell ref="AA3:AC3"/>
    <mergeCell ref="AD3:AE3"/>
    <mergeCell ref="E3:I3"/>
    <mergeCell ref="D3:D4"/>
    <mergeCell ref="C3:C4"/>
    <mergeCell ref="B3:B4"/>
    <mergeCell ref="A3:A4"/>
    <mergeCell ref="J3:O3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gcSEXaG83Qh43QAJG71z14uwpnvVV8h/3c+GqYDsxco=</DigestValue>
    </Reference>
    <Reference URI="#idOfficeObject" Type="http://www.w3.org/2000/09/xmldsig#Object">
      <DigestMethod Algorithm="urn:ietf:params:xml:ns:cpxmlsec:algorithms:gostr34112012-256"/>
      <DigestValue>k+XCGo+t+fP9ZWiIC0DlfORXdys7DoQ8TAHQJWhBMVg=</DigestValue>
    </Reference>
    <Reference URI="#idValidSigLnImg" Type="http://www.w3.org/2000/09/xmldsig#Object">
      <DigestMethod Algorithm="urn:ietf:params:xml:ns:cpxmlsec:algorithms:gostr34112012-256"/>
      <DigestValue>+66vMQfVoguG4/f07134yT0PibmDS/WTq+d/pMu1Ygw=</DigestValue>
    </Reference>
    <Reference URI="#idInvalidSigLnImg" Type="http://www.w3.org/2000/09/xmldsig#Object">
      <DigestMethod Algorithm="urn:ietf:params:xml:ns:cpxmlsec:algorithms:gostr34112012-256"/>
      <DigestValue>9CNzY/E/5yFPLMVcwQ86HUGZABF3Z1kkYz47gnNBWLU=</DigestValue>
    </Reference>
  </SignedInfo>
  <SignatureValue>0j6Wt1JbqRqI4YDRgxC+WhcBintz73i60MGUdgv9lQ7XbPCu7xiKbxk+MVtLhr4t
M3BDWQhhlKUAuJ1w+dhsKA==</SignatureValue>
  <KeyInfo>
    <X509Data>
      <X509Certificate>MIIJ2jCCCYegAwIBAgIRApyATwBWrbqFSQ9EiGhqXSQwCgYIKoUDBwEBAwIwggGJ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INCa0J7QndCi0KPQoCIxKTAnBgNVBAMMINCQ0J4gItCf0KQgItCh0JrQkSDQmtCe
0J3QotCj0KAiMB4XDTIxMDYyOTA0NDQyOFoXDTIyMDkyOTA0MjgyNFowggHfMTAw
LgYJKoZIhvcNAQkCDCE1NTA2MDA3NDE5LTU1MDYwMTAwMS0wMDIzMzUyMTE3MDAx
KTAnBgkqhkiG9w0BCQEWGnZ5c290c2tpeUBjb3JkaWFudC1vbXNrLnJ1MRowGAYI
KoUDA4EDAQESDDAwNTUwNjAwNzQxOTEWMBQGBSqFA2QDEgswMjMzNTIxMTcwMDEY
MBYGBSqFA2QBEg0xMDI1NTAxMjQ0Nzc5MTAwLgYDVQQMDCfQs9C10L3QtdGA0LDQ
u9GM0L3Ri9C5INC00LjRgNC10LrRgtC+0YAxIDAeBgNVBAoMF9CQ0J4gItCe0JzQ
odCa0KjQmNCd0JAiMTAwLgYDVQQJDCfQo9CbINCfLtCSLtCR0KPQlNCV0KDQmtCY
0J3QkCwg0JTQntCcIDIxETAPBgNVBAcMCNCe0LzRgdC6MScwJQYDVQQIDB41NSDQ
ntC80YHQutCw0Y8g0L7QsdC70LDRgdGC0YwxCzAJBgNVBAYTAlJVMSgwJgYDVQQq
DB/Qm9Cw0YDQuNGB0LAg0JHQvtGA0LjRgdC+0LLQvdCwMRcwFQYDVQQEDA7Qk9GA
0LjRiNC40L3QsDEgMB4GA1UEAwwX0JDQniAi0J7QnNCh0JrQqNCY0J3QkCIwZjAf
BggqhQMHAQEBATATBgcqhQMCAiQABggqhQMHAQECAgNDAARAQMStlzpxEKEkF5k3
znaabq0V3iKXNnF9U/1cUUsXkGmP8FwFkpnRpkJ0n0lCPHp3gLL1khwdrMQmY61/
vkCgWaOCBWcwggVjMAwGBSqFA2RyBAMCAQEwDgYDVR0PAQH/BAQDAgTwMCUGA1Ud
EQQeMByBGnZ5c290c2tpeUBjb3JkaWFudC1vbXNrLnJ1MBMGA1UdIAQMMAowCAYG
KoUDZHEBMEEGA1UdJQQ6MDgGCCsGAQUFBwMCBgcqhQMCAiIGBggrBgEFBQcDBAYH
KoUDAwcIAQYIKoUDAwcBAQEGBiqFAwMHATCBoQYIKwYBBQUHAQEEgZQwgZEwRgYI
KwYBBQUHMAKGOmh0dHA6Ly9jZHAuc2tia29udHVyLnJ1L2NlcnRpZmljYXRlcy9z
a2Jrb250dXItcTEtMjAyMC5jcnQwRwYIKwYBBQUHMAKGO2h0dHA6Ly9jZHAyLnNr
YmtvbnR1ci5ydS9jZXJ0aWZpY2F0ZXMvc2tia29udHVyLXExLTIwMjAuY3J0MCsG
A1UdEAQkMCKADzIwMjEwNjI5MDQ0NDI3WoEPMjAyMjA5MjkwNDI4MjRaMIIBMwYF
KoUDZHAEggEoMIIBJAwrItCa0YDQuNC/0YLQvtCf0YDQviBDU1AiICjQstC10YDR
gdC40Y8gNC4wKQxTItCj0LTQvtGB0YLQvtCy0LXRgNGP0Y7RidC40Lkg0YbQtdC9
0YLRgCAi0JrRgNC40L/RgtC+0J/RgNC+INCj0KYiINCy0LXRgNGB0LjQuCAyLjAM
T9Ch0LXRgNGC0LjRhNC40LrQsNGCINGB0L7QvtGC0LLQtdGC0YHRgtCy0LjRjyDi
hJYg0KHQpC8xMjQtMzk2NiDQvtGCIDE1LjAxLjIwMjEMT9Ch0LXRgNGC0LjRhNC4
0LrQsNGCINGB0L7QvtGC0LLQtdGC0YHRgtCy0LjRjyDihJYg0KHQpC8xMjgtMzU5
MiDQvtGCIDE3LjEwLjIwMTgwNgYFKoUDZG8ELQwrItCa0YDQuNC/0YLQvtCf0YDQ
viBDU1AiICjQstC10YDRgdC40Y8gNC4wKTB8BgNVHR8EdTBzMDegNaAzhjFodHRw
Oi8vY2RwLnNrYmtvbnR1ci5ydS9jZHAvc2tia29udHVyLXExLTIwMjAuY3JsMDig
NqA0hjJodHRwOi8vY2RwMi5za2Jrb250dXIucnUvY2RwL3NrYmtvbnR1ci1xMS0y
MDIwLmNybDCBggYHKoUDAgIxAgR3MHUwZRZAaHR0cHM6Ly9jYS5rb250dXIucnUv
YWJvdXQvZG9jdW1lbnRzL2NyeXB0b3Byby1saWNlbnNlLXF1YWxpZmllZAwd0KHQ
mtCRINCa0L7QvdGC0YPRgCDQuCDQlNCX0J4DAgXgBAzls92yERR49/MZuRgwggFg
BgNVHSMEggFXMIIBU4AUM8zx6RoOJmPPpIRlWVyGdxt/fkqhggEspIIBKDCCASQx
HjAcBgkqhkiG9w0BCQEWD2RpdEBtaW5zdnlhei5ydTELMAkGA1UEBhMCUlUxGDAW
BgNVBAgMDzc3INCc0L7RgdC60LLQsDEZMBcGA1UEBwwQ0LMuINCc0L7RgdC60LLQ
sDEuMCwGA1UECQwl0YPQu9C40YbQsCDQotCy0LXRgNGB0LrQsNGPLCDQtNC+0Lwg
NzEsMCoGA1UECgwj0JzQuNC90LrQvtC80YHQstGP0LfRjCDQoNC+0YHRgdC40Lgx
GDAWBgUqhQNkARINMTA0NzcwMjAyNjcwMTEaMBgGCCqFAwOBAwEBEgwwMDc3MTA0
NzQzNzUxLDAqBgNVBAMMI9Cc0LjQvdC60L7QvNGB0LLRj9C30Ywg0KDQvtGB0YHQ
uNC4ggsA351M5wAAAAAEdjAdBgNVHQ4EFgQUkOSxRGwU2leUJ3O6bmosbnDun0Aw
CgYIKoUDBwEBAwIDQQDlPGu8BXqM8VRFCaSRQTFCtunQqYhF6WxVv7JgZP3aY72X
NI2OWN8mV9DlKiDEPyBNG5hjGXdXv7XmA4VvN+9I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XjZbd12kEZBtUM1C8ctLfT30CBU=</DigestValue>
      </Reference>
      <Reference URI="/xl/calcChain.xml?ContentType=application/vnd.openxmlformats-officedocument.spreadsheetml.calcChain+xml">
        <DigestMethod Algorithm="http://www.w3.org/2000/09/xmldsig#sha1"/>
        <DigestValue>r3bXFmj0MnwCZbknc/UyPy4MDwk=</DigestValue>
      </Reference>
      <Reference URI="/xl/comments1.xml?ContentType=application/vnd.openxmlformats-officedocument.spreadsheetml.comments+xml">
        <DigestMethod Algorithm="http://www.w3.org/2000/09/xmldsig#sha1"/>
        <DigestValue>8sAj1t2YlC3amAxqEf3RP/ORt8Y=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crbUAiXzmQ5xsEWYY/x7d94PqHU=</DigestValue>
      </Reference>
      <Reference URI="/xl/drawings/vmlDrawing2.vml?ContentType=application/vnd.openxmlformats-officedocument.vmlDrawing">
        <DigestMethod Algorithm="http://www.w3.org/2000/09/xmldsig#sha1"/>
        <DigestValue>1ezUgSWLK1zFw2kgLms8PZi0ivI=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Lly6hsnnuTMppi+sk+RM1Oelrmk=</DigestValue>
      </Reference>
      <Reference URI="/xl/media/image1.emf?ContentType=image/x-emf">
        <DigestMethod Algorithm="http://www.w3.org/2000/09/xmldsig#sha1"/>
        <DigestValue>17UgyLxU2C6K7zknuXQ/huWVnEE=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hbdMK0mAC63RY5wUNQJKRfFZnpM=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vTpzFBnEQZsTp6dezrqBbtTgfqQ=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yz0mygYzjk+nN82Ip40E0+9v73c=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p02i1crXKpSysj5EHmclxAZQDBQ=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aGZw09xxtQNZQurYtauqW7GsWNc=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DRk93dR9z9ueF2OS0XW3/eegk7Y=</DigestValue>
      </Reference>
      <Reference URI="/xl/sharedStrings.xml?ContentType=application/vnd.openxmlformats-officedocument.spreadsheetml.sharedStrings+xml">
        <DigestMethod Algorithm="http://www.w3.org/2000/09/xmldsig#sha1"/>
        <DigestValue>9jtDnhKoTk1Gc7wdC1Ew+OSrxSA=</DigestValue>
      </Reference>
      <Reference URI="/xl/styles.xml?ContentType=application/vnd.openxmlformats-officedocument.spreadsheetml.styles+xml">
        <DigestMethod Algorithm="http://www.w3.org/2000/09/xmldsig#sha1"/>
        <DigestValue>LHWW87dN2eU4HScfzZtq6uSb1cw=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ox81lZNCF7Qx+0CE1L1PmUSt+og=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huE8o7uh4iKtE0K7V5uIukMATNg=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sheet1.xml?ContentType=application/vnd.openxmlformats-officedocument.spreadsheetml.worksheet+xml">
        <DigestMethod Algorithm="http://www.w3.org/2000/09/xmldsig#sha1"/>
        <DigestValue>YARU8tqSaIwvkC/88Ykk1ATY0iY=</DigestValue>
      </Reference>
      <Reference URI="/xl/worksheets/sheet10.xml?ContentType=application/vnd.openxmlformats-officedocument.spreadsheetml.worksheet+xml">
        <DigestMethod Algorithm="http://www.w3.org/2000/09/xmldsig#sha1"/>
        <DigestValue>vel9/+cjy7NIjQFes7xexIySVbQ=</DigestValue>
      </Reference>
      <Reference URI="/xl/worksheets/sheet11.xml?ContentType=application/vnd.openxmlformats-officedocument.spreadsheetml.worksheet+xml">
        <DigestMethod Algorithm="http://www.w3.org/2000/09/xmldsig#sha1"/>
        <DigestValue>h1e2Qj93HBEL4DFqLJe0tYcV7YY=</DigestValue>
      </Reference>
      <Reference URI="/xl/worksheets/sheet12.xml?ContentType=application/vnd.openxmlformats-officedocument.spreadsheetml.worksheet+xml">
        <DigestMethod Algorithm="http://www.w3.org/2000/09/xmldsig#sha1"/>
        <DigestValue>NaxVyWV7hJNCVgq1FT6SbUQOJlc=</DigestValue>
      </Reference>
      <Reference URI="/xl/worksheets/sheet13.xml?ContentType=application/vnd.openxmlformats-officedocument.spreadsheetml.worksheet+xml">
        <DigestMethod Algorithm="http://www.w3.org/2000/09/xmldsig#sha1"/>
        <DigestValue>1FW9F4vhpPR492fVJJIM5NcNFSc=</DigestValue>
      </Reference>
      <Reference URI="/xl/worksheets/sheet2.xml?ContentType=application/vnd.openxmlformats-officedocument.spreadsheetml.worksheet+xml">
        <DigestMethod Algorithm="http://www.w3.org/2000/09/xmldsig#sha1"/>
        <DigestValue>LdthWAPgXj/ZimMU6CmcP/RulHc=</DigestValue>
      </Reference>
      <Reference URI="/xl/worksheets/sheet3.xml?ContentType=application/vnd.openxmlformats-officedocument.spreadsheetml.worksheet+xml">
        <DigestMethod Algorithm="http://www.w3.org/2000/09/xmldsig#sha1"/>
        <DigestValue>Le+O+GGjqwM36jY+baKJPeDBd0A=</DigestValue>
      </Reference>
      <Reference URI="/xl/worksheets/sheet4.xml?ContentType=application/vnd.openxmlformats-officedocument.spreadsheetml.worksheet+xml">
        <DigestMethod Algorithm="http://www.w3.org/2000/09/xmldsig#sha1"/>
        <DigestValue>bQ3pUUiXkWb23vKh9wOqP3nU1eY=</DigestValue>
      </Reference>
      <Reference URI="/xl/worksheets/sheet5.xml?ContentType=application/vnd.openxmlformats-officedocument.spreadsheetml.worksheet+xml">
        <DigestMethod Algorithm="http://www.w3.org/2000/09/xmldsig#sha1"/>
        <DigestValue>+nARYAHfBKcyMoQ0mEcA1GFIWK4=</DigestValue>
      </Reference>
      <Reference URI="/xl/worksheets/sheet6.xml?ContentType=application/vnd.openxmlformats-officedocument.spreadsheetml.worksheet+xml">
        <DigestMethod Algorithm="http://www.w3.org/2000/09/xmldsig#sha1"/>
        <DigestValue>Su7zewkReL72TFO7ukKfLxncVng=</DigestValue>
      </Reference>
      <Reference URI="/xl/worksheets/sheet7.xml?ContentType=application/vnd.openxmlformats-officedocument.spreadsheetml.worksheet+xml">
        <DigestMethod Algorithm="http://www.w3.org/2000/09/xmldsig#sha1"/>
        <DigestValue>rHNAn/A/OVQwMGVflJEghtZm5Js=</DigestValue>
      </Reference>
      <Reference URI="/xl/worksheets/sheet8.xml?ContentType=application/vnd.openxmlformats-officedocument.spreadsheetml.worksheet+xml">
        <DigestMethod Algorithm="http://www.w3.org/2000/09/xmldsig#sha1"/>
        <DigestValue>G2+Fmmq95Gn4VwZ8VLWKb5V86oc=</DigestValue>
      </Reference>
      <Reference URI="/xl/worksheets/sheet9.xml?ContentType=application/vnd.openxmlformats-officedocument.spreadsheetml.worksheet+xml">
        <DigestMethod Algorithm="http://www.w3.org/2000/09/xmldsig#sha1"/>
        <DigestValue>RKdSBZRfIVi+PcYo0AL9IofdfQw=</DigestValue>
      </Reference>
    </Manifest>
    <SignatureProperties>
      <SignatureProperty Id="idSignatureTime" Target="#idPackageSignature">
        <mdssi:SignatureTime>
          <mdssi:Format>YYYY-MM-DDThh:mm:ssTZD</mdssi:Format>
          <mdssi:Value>2022-01-19T05:09:07Z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{913DC0C6-9019-48D6-AE23-876F546667F4}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BAMAAAAAAQAAAAAAAAAAAAAA/rEAAP7/AAAAAAAAWwsAAMIDnAPw0EAA61VKdfIBAQwAYAQDAAAAAOpgdHZ4dHR28gEBDDsAAACM0UAAAvF7ZQAAAADyAQEMzAAAAABgBAMS8Xtl/yIA4X/kAMApAAAAAAAAAN8BACAAAAAgAACKAUjRQABs0UAA8gEBDFNlZ2/MAAAAAQAAAAAAAABs0UAAdZ98ZeDRQADMAAAAAQAAAAAAAACE0UAAdZ98ZQAAQADMAAAAXNNAAAEAAAAAAAAAQNJAABWffGX40UAA8gEBDAEAAAAAAAAAAgAAALiKjAAAAAAAAQAACPIBAQxkdgAIAAAAACUAAAAMAAAAAwAAABgAAAAMAAAAAAAAAhIAAAAMAAAAAQAAAB4AAAAYAAAAvQAAAAQAAAD3AAAAEQAAAFQAAACIAAAAvgAAAAQAAAD1AAAAEAAAAAEAAACrCg1CchwNQr4AAAAEAAAACgAAAEwAAAAAAAAAAAAAAAAAAAD//////////2AAAAAxADkALgAwADEALgAyADAAMgAy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GEFAEAYBQAAAABSXF4FAAAAAAAAAABTAGkAZwBuAGEAdAB1AHIAZQBMAGkAbgBlAAAA5POHZYjzh2Vg9V4F8IGIZQAABAC8WUAADwqQZfC1BQMeE35lLAqQZX+7AwlYWkAAAQAEAAAABAD5b2Fm0LICBQAABAC4WUAAvuWMZQAA2wQAp9sEWFpAAFhaQAABAAQAAAAEAChaQAAAAAAA/////+xZQAAoWkAA7uWMZQCq2wQeE35l+OWMZeu4AwkAAEAA8LUFA0C7YgUAAAAAMAAAADxaQAAAAAAAz21hZgAAAACABCgAAAAAACD3XgUgWkAAPW1hZvS7YgXbWkA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sARKBAAJ9qdHagN6AAAAAAAIICAACwy+kHAAAAAGMVIVsiAIoBMAJ7dnAKWQCMoEAARGt0dhNrdHbnWA0JvgYLAOygQAABAAAAAQAAAAAAAABcoEAA7KBAABinQACeqnp2c5M5f/7///8Ta3R2jBZkb74GCwCCAgAAAgAAAAAAAAC+BgsAggIAAMBI2gPQoEAAg0qXZQDKkgC+BgsAggIAAAIAAAAAAAAA7KBAAPCgQACia8MvvgYLAIICAAAAAAAAAAAAAOygQAAAAAAASKFAANNtxC++BgsAggIAAAIAAAAAAAAAvgYLAAxwdHYAAAAAOnB0djyhQAANIEt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AQDAAAAAAEAAAAAAAAAAAAAAP6xAAD+/wAAAAAAAFsLAADCA5wD8NBAAOtVSnXyAQEMAGAEAwAAAADqYHR2eHR0dvIBAQw7AAAAjNFAAALxe2UAAAAA8gEBDMwAAAAAYAQDEvF7Zf8iAOF/5ADAKQAAAAAAAADfAQAgAAAAIAAAigFI0UAAbNFAAPIBAQxTZWdvzAAAAAEAAAAAAAAAbNFAAHWffGXg0UAAzAAAAAEAAAAAAAAAhNFAAHWffGUAAEAAzAAAAFzTQAABAAAAAAAAAEDSQAAVn3xl+NFAAPIBAQwBAAAAAAAAAAIAAAC4iowAAAAAAAEAAAjyAQEM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BhBQBAGAUAAAAAUlxeBQAAAAAAAAAAUwBpAGcAbgBhAHQAdQByAGUATABpAG4AZQAAAOTzh2WI84dlYPVeBfCBiGUAAAQAvFlAAA8KkGXwtQUDHhN+ZSwKkGV/uwMJWFpAAAEABAAAAAQA+W9hZtCyAgUAAAQAuFlAAL7ljGUAANsEAKfbBFhaQABYWkAAAQAEAAAABAAoWkAAAAAAAP/////sWUAAKFpAAO7ljGUAqtsEHhN+ZfjljGXruAMJAABAAPC1BQNAu2IFAAAAADAAAAA8WkAAAAAAAM9tYWYAAAAAgAQoAAAAAAAg914FIFpAAD1tYWb0u2IF21pAAGR2AAgAAAAAJQAAAAwAAAAEAAAAGAAAAAwAAAAAAAACEgAAAAwAAAABAAAAFgAAAAwAAAAIAAAAVAAAAFQAAAAKAAAANwAAAB4AAABaAAAAAQAAAKsKDUJyHA1CCgAAAFsAAAABAAAATAAAAAQAAAAJAAAANwAAACAAAABbAAAAUAAAAFgAWQA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sMvpBwAAAAAYFSGPIgCKAQAAAAAAAAAAAAAAAAAAAAAAAAAAAAAAAAAAAAAAAAAAAAAAAAAAAAAAAAAAAAAAAAAAAAAAAAAAAAAAAAAAAAAAAAAAAAAAAAAAAAAAAAAAAAAAAAAAAAAAAAAAAAAAAAAAAAAAAAAAAAAAAAAAAAAAAAAAAAAAAAAAAAAAAAAAAAAAAAAAAAAAAAAAAAAAAAAAAAAAAAAAAAAAAAAAAAAAAAAAAAAAAAAAAAAAAAAAAAAAAAAAAAAAAAAANvbBdwAAAAD5E8R3QqFAAAAAAAA8oUAADSBL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2022-01-19T05:07:57Z</dcterms:modified>
</cp:coreProperties>
</file>