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 activeTab="9"/>
  </bookViews>
  <sheets>
    <sheet name="информация для раскрытия" sheetId="24" r:id="rId1"/>
    <sheet name="1)" sheetId="14" r:id="rId2"/>
    <sheet name="2)" sheetId="25" r:id="rId3"/>
    <sheet name="3)" sheetId="30" r:id="rId4"/>
    <sheet name="4)" sheetId="2" r:id="rId5"/>
    <sheet name="5)" sheetId="6" r:id="rId6"/>
    <sheet name="6)" sheetId="23" r:id="rId7"/>
    <sheet name="7)" sheetId="27" r:id="rId8"/>
    <sheet name="8)" sheetId="28" r:id="rId9"/>
    <sheet name="9)" sheetId="29" r:id="rId10"/>
  </sheets>
  <definedNames>
    <definedName name="_xlnm.Print_Titles" localSheetId="2">'2)'!$15:$16</definedName>
    <definedName name="_xlnm.Print_Area" localSheetId="1">'1)'!$A$1:$E$16</definedName>
    <definedName name="_xlnm.Print_Area" localSheetId="2">'2)'!$A$1:$BU$80</definedName>
    <definedName name="_xlnm.Print_Area" localSheetId="4">'4)'!$A$1:$G$41</definedName>
    <definedName name="_xlnm.Print_Area" localSheetId="5">'5)'!$A$1:$B$9</definedName>
  </definedNames>
  <calcPr calcId="125725"/>
</workbook>
</file>

<file path=xl/calcChain.xml><?xml version="1.0" encoding="utf-8"?>
<calcChain xmlns="http://schemas.openxmlformats.org/spreadsheetml/2006/main">
  <c r="BD12" i="30"/>
  <c r="BD15" s="1"/>
  <c r="BD13"/>
  <c r="B8" i="6" l="1"/>
  <c r="B6"/>
  <c r="BT66" i="25" l="1"/>
  <c r="BT63"/>
  <c r="BT60"/>
  <c r="BT49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7" i="2"/>
  <c r="BX19" i="25" l="1"/>
</calcChain>
</file>

<file path=xl/sharedStrings.xml><?xml version="1.0" encoding="utf-8"?>
<sst xmlns="http://schemas.openxmlformats.org/spreadsheetml/2006/main" count="375" uniqueCount="285">
  <si>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</si>
  <si>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</si>
  <si>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</si>
  <si>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</si>
  <si>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</si>
  <si>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</si>
  <si>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</si>
  <si>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</si>
  <si>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</si>
  <si>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</si>
  <si>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</si>
  <si>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</si>
  <si>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</si>
  <si>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</si>
  <si>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</si>
  <si>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</si>
  <si>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</si>
  <si>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</si>
  <si>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</si>
  <si>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</si>
  <si>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</si>
  <si>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</si>
  <si>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</si>
  <si>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сальдо-переток в другие организации</t>
  </si>
  <si>
    <t>1.4.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</si>
  <si>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</si>
  <si>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</si>
  <si>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</si>
  <si>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</si>
  <si>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</si>
  <si>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</si>
  <si>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</si>
  <si>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</si>
  <si>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Период</t>
  </si>
  <si>
    <t>Мощность на производственные и хозяйственные нужды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</si>
  <si>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</si>
  <si>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</si>
  <si>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</si>
  <si>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1) информация о ценах (тарифах) на регулируемый период;</t>
  </si>
  <si>
    <t>2) информация о структуре затрат (план);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</si>
  <si>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</si>
  <si>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</si>
  <si>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</si>
  <si>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</si>
  <si>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</si>
  <si>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</si>
  <si>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</si>
  <si>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</si>
  <si>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</si>
  <si>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</si>
  <si>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</si>
  <si>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</si>
  <si>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</si>
  <si>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</si>
  <si>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</si>
  <si>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</si>
  <si>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</si>
  <si>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</si>
  <si>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</si>
  <si>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</si>
  <si>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</si>
  <si>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</si>
  <si>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</si>
  <si>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</si>
  <si>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</si>
  <si>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</si>
  <si>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</si>
  <si>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</si>
  <si>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</si>
  <si>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</si>
  <si>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</si>
  <si>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</si>
  <si>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</si>
  <si>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</si>
  <si>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</si>
  <si>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</si>
  <si>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</si>
  <si>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</si>
  <si>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</si>
  <si>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</si>
  <si>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</si>
  <si>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</si>
  <si>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</si>
  <si>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</si>
  <si>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</si>
  <si>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</si>
  <si>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</si>
  <si>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</si>
  <si>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</si>
  <si>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</si>
  <si>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</si>
  <si>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</si>
  <si>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</si>
  <si>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</si>
  <si>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</si>
  <si>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</si>
  <si>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</si>
  <si>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</si>
  <si>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</si>
  <si>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</si>
  <si>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</si>
  <si>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</si>
  <si>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</si>
  <si>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</si>
  <si>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</si>
  <si>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</si>
  <si>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</si>
  <si>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</si>
  <si>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</si>
  <si>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</si>
  <si>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</si>
  <si>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</si>
  <si>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</si>
  <si>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</si>
  <si>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</si>
  <si>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</si>
  <si>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</si>
  <si>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</si>
  <si>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</si>
  <si>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</si>
  <si>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</si>
  <si>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</si>
  <si>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</si>
  <si>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</si>
  <si>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</si>
  <si>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</si>
  <si>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</si>
  <si>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</si>
  <si>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</si>
  <si>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</si>
  <si>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</si>
  <si>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</si>
  <si>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</si>
  <si>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</si>
  <si>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</si>
  <si>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</si>
  <si>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</si>
  <si>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</si>
  <si>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</si>
  <si>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</si>
  <si>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</si>
  <si>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</si>
  <si>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</si>
  <si>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</si>
  <si>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</si>
  <si>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</si>
  <si>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</si>
  <si>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</si>
  <si>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</si>
  <si>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</si>
  <si>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</si>
  <si>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</si>
  <si>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</si>
  <si>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</si>
  <si>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</si>
  <si>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</si>
  <si>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</si>
  <si>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</si>
  <si>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</si>
  <si>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</si>
  <si>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</si>
  <si>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</si>
  <si>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</si>
  <si>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</si>
  <si>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</si>
  <si>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</si>
  <si>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</si>
  <si>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</si>
  <si>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</si>
  <si>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</si>
  <si>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</si>
  <si>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</si>
  <si>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</si>
  <si>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</si>
  <si>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</si>
  <si>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</si>
  <si>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</si>
  <si>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</si>
  <si>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</si>
  <si>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</si>
  <si>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</si>
  <si>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</si>
  <si>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</si>
  <si>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Сведения о потерях электрической энергии по электрическим сетям ПАО "Омскшина"</t>
  </si>
  <si>
    <t>Нормативы на товарную продукцию</t>
  </si>
  <si>
    <t>Перечень зон деятельности ОАО "Омскшина" на 2016 г.</t>
  </si>
  <si>
    <t xml:space="preserve">Условия, на которых осуществляется поставка регулируемых товаров (работ, услуг) </t>
  </si>
  <si>
    <t>http://www.omsktyre.ru/index3.htm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</si>
  <si>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</si>
  <si>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</si>
  <si>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</si>
  <si>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</si>
  <si>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</si>
  <si>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</si>
  <si>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</si>
  <si>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</si>
  <si>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</si>
  <si>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</si>
  <si>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</si>
  <si>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</si>
  <si>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</si>
  <si>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</si>
  <si>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</si>
  <si>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</si>
  <si>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Бланк заявки на технологическое присоединение к электрическим сетям</t>
  </si>
  <si>
    <t>http://tarif.omskportal.ru/Portal/DownloadPage.aspx?type=15&amp;guid=229fa7eb-4099-4f38-a9c7-e037066effe9</t>
  </si>
  <si>
    <t xml:space="preserve">Порядок выполнения мероприятий, связанных с технологическим присоединением к электрическим сетям 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</si>
  <si>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>регламентом подготовки и проведения конкурентных процедур при закупках товаров, работ и услуг на ОАО "Кордиант"</t>
    </r>
    <r>
      <rPr>
        <sz val="11"/>
        <color rgb="FF000000"/>
        <rFont val="Calibri"/>
        <family val="2"/>
        <charset val="204"/>
        <scheme val="minor"/>
      </rPr>
      <t xml:space="preserve">  можно ознакомиться на официальном сайте в разделе "ТЕНДЕРЫ"</t>
    </r>
  </si>
  <si>
    <t>Условия, на которых осуществляется поставка товаров (работ, услуг)</t>
  </si>
  <si>
    <t xml:space="preserve">ПАО "ОМСКШИНА" раскрывает  информацию за 2015 г. </t>
  </si>
  <si>
    <t>Тарифы на 2015 г.</t>
  </si>
  <si>
    <t>01.01.2015 - 30.06.2015</t>
  </si>
  <si>
    <t>01.07.2015 - 30.11.2015</t>
  </si>
  <si>
    <t>01.12.2015 - 31.12.2015</t>
  </si>
  <si>
    <t>2.Полезный отпуск электрической энергии, в соответствии с которым произведен расчет индивидуального тарифа на компенсацию потерь – 217,929 млн. кВтч.</t>
  </si>
  <si>
    <t>3.Потери электрической энергии, в соответствии с которыми произведен расчет  индивидуального тарифа на компенсацию потерь - 11,301 млн. кВтч.</t>
  </si>
  <si>
    <t>2015 г.</t>
  </si>
  <si>
    <t>факт**</t>
  </si>
  <si>
    <t>по факту снижение затрат на ремонт (материалы)</t>
  </si>
  <si>
    <t>снижение численности персонала, отставиние фактической индексации заработной платы от плановой</t>
  </si>
  <si>
    <t>снижение пропорционально изменению ФОТ</t>
  </si>
  <si>
    <t>рост по статье "Заработная плата управленческого и административного персонала" и "Страховые взносы от зарплаты административной"</t>
  </si>
  <si>
    <t>факт 2015 год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</si>
  <si>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</si>
  <si>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</si>
  <si>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</si>
  <si>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</si>
  <si>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</si>
  <si>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</si>
  <si>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</si>
  <si>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</si>
  <si>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</si>
  <si>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</si>
  <si>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</si>
  <si>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</si>
  <si>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</si>
  <si>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</si>
  <si>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</si>
  <si>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</si>
  <si>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</si>
  <si>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</si>
  <si>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</si>
  <si>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>Отпуск в другие сетевые организации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</si>
  <si>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</si>
  <si>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</si>
  <si>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</si>
  <si>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</si>
  <si>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</si>
  <si>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</si>
  <si>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</si>
  <si>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</si>
  <si>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</si>
  <si>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</si>
  <si>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</si>
  <si>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</si>
  <si>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Сведения о размерах и затратах на потери за 2015 г.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</si>
  <si>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</si>
  <si>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</si>
  <si>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</si>
  <si>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</si>
  <si>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</si>
  <si>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</si>
  <si>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</si>
  <si>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</si>
  <si>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Модернизация ГПП-21, ГПП-6.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</si>
  <si>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</si>
  <si>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</si>
  <si>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</si>
  <si>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</si>
  <si>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Сведения о движении активов за 2015 г.</t>
  </si>
  <si>
    <t>2015 год</t>
  </si>
  <si>
    <t>Информация о техническом состоянии сетей за 2015 г.</t>
  </si>
  <si>
    <t>4) информация о балансе электрической энергии и мощности;</t>
  </si>
  <si>
    <t>5) информация о затратах на покупку потерь;</t>
  </si>
  <si>
    <t>6) информация о перечне зон деятельности с детализацией по населенным пунктам и районам.</t>
  </si>
  <si>
    <t>7)  об условиях, на которых осуществляется поставка регулируемых товаров (работ, услуг)</t>
  </si>
  <si>
    <t>8)  условия, на которых осуществляется поставка товаров</t>
  </si>
  <si>
    <t>9) информация о техническом состоянии сетей</t>
  </si>
  <si>
    <t>3) сведения о движении активов</t>
  </si>
  <si>
    <t>На главную</t>
  </si>
  <si>
    <t>Приложение 3</t>
  </si>
  <si>
    <r>
      <t xml:space="preserve">На основании приказа РЭК Омской области от 26.12.2014 г. № 663/78 (с изм. на основании приказов РЭК  от 26.06.2015 г. № 121/36, от 29.12.2015 г. № 831/81 )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01.01.2015 года по 31.12.2015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для расчетов ПАО "Омскшина" – ОАО "Петербургская сбытовая компания" </t>
    </r>
  </si>
  <si>
    <t>Электрическая мощность по диапазонам напряжения ПАО "Омскшина"</t>
  </si>
  <si>
    <t xml:space="preserve">ПАО "Омскшина" оказывает услуги по передаче электрической энергии по сетям во исполнение обязательств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электрическим сетям представлена ниже. </t>
  </si>
  <si>
    <t>Информация о техническом состоянии сетей за 2015 г. раскрыта на официальном сайте организации в разделе "Объявления" в составе информации, подлежащей ежемесячному раскрытию в соответствии с Постановлением Правительства РФ от 21.01.04г. 24 "Об утверждении стандартов раскрытия информации субъектами оптового и розничных рынков электрической энергии".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</si>
</sst>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%"/>
    <numFmt numFmtId="166" formatCode="0.000"/>
    <numFmt numFmtId="167" formatCode="0.000%"/>
  </numFmts>
  <fonts count="4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18"/>
      <name val="Calibri"/>
      <family val="2"/>
      <charset val="204"/>
    </font>
    <font>
      <b/>
      <i/>
      <sz val="11"/>
      <color rgb="FF003399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11"/>
      <color rgb="FF1D3485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rgb="FF000099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sz val="10"/>
      <color rgb="FF0000FF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Times New Roman Cyr"/>
      <charset val="204"/>
    </font>
    <font>
      <sz val="10.5"/>
      <color theme="0" tint="-0.3499862666707357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6" fillId="0" borderId="0"/>
    <xf numFmtId="0" fontId="7" fillId="0" borderId="0"/>
    <xf numFmtId="0" fontId="5" fillId="0" borderId="0" applyNumberFormat="0" applyFont="0" applyFill="0" applyBorder="0" applyAlignment="0" applyProtection="0">
      <alignment vertical="top"/>
    </xf>
    <xf numFmtId="0" fontId="4" fillId="0" borderId="0"/>
    <xf numFmtId="9" fontId="17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5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>
      <alignment vertical="top"/>
    </xf>
  </cellStyleXfs>
  <cellXfs count="172">
    <xf numFmtId="0" fontId="5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vertical="top"/>
    </xf>
    <xf numFmtId="0" fontId="11" fillId="0" borderId="1" xfId="0" applyNumberFormat="1" applyFont="1" applyFill="1" applyBorder="1" applyAlignment="1" applyProtection="1">
      <alignment horizontal="center" vertical="top"/>
    </xf>
    <xf numFmtId="165" fontId="8" fillId="0" borderId="0" xfId="5" applyNumberFormat="1" applyFont="1" applyFill="1" applyBorder="1" applyAlignment="1" applyProtection="1">
      <alignment vertical="top"/>
    </xf>
    <xf numFmtId="0" fontId="19" fillId="0" borderId="0" xfId="0" applyFont="1" applyAlignment="1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/>
    <xf numFmtId="0" fontId="21" fillId="0" borderId="0" xfId="0" applyFont="1" applyAlignment="1"/>
    <xf numFmtId="0" fontId="0" fillId="0" borderId="0" xfId="0" applyAlignment="1"/>
    <xf numFmtId="0" fontId="22" fillId="0" borderId="0" xfId="0" applyFont="1" applyAlignment="1"/>
    <xf numFmtId="0" fontId="23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 wrapText="1"/>
    </xf>
    <xf numFmtId="0" fontId="25" fillId="0" borderId="0" xfId="6" applyAlignment="1" applyProtection="1"/>
    <xf numFmtId="0" fontId="16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justify" vertical="top"/>
    </xf>
    <xf numFmtId="0" fontId="27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justify" vertical="top"/>
    </xf>
    <xf numFmtId="0" fontId="14" fillId="0" borderId="6" xfId="0" applyNumberFormat="1" applyFont="1" applyFill="1" applyBorder="1" applyAlignment="1" applyProtection="1">
      <alignment horizontal="center" vertical="top" wrapText="1"/>
    </xf>
    <xf numFmtId="0" fontId="14" fillId="0" borderId="7" xfId="0" applyNumberFormat="1" applyFont="1" applyFill="1" applyBorder="1" applyAlignment="1" applyProtection="1">
      <alignment horizontal="center" vertical="top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top" wrapText="1"/>
    </xf>
    <xf numFmtId="0" fontId="14" fillId="0" borderId="9" xfId="0" applyNumberFormat="1" applyFont="1" applyFill="1" applyBorder="1" applyAlignment="1" applyProtection="1">
      <alignment horizontal="center" vertical="top" wrapText="1"/>
    </xf>
    <xf numFmtId="0" fontId="14" fillId="0" borderId="15" xfId="0" applyNumberFormat="1" applyFont="1" applyFill="1" applyBorder="1" applyAlignment="1" applyProtection="1">
      <alignment horizontal="center" vertical="top" wrapText="1"/>
    </xf>
    <xf numFmtId="0" fontId="29" fillId="0" borderId="0" xfId="2" applyFont="1"/>
    <xf numFmtId="0" fontId="29" fillId="0" borderId="0" xfId="2" applyFont="1" applyFill="1"/>
    <xf numFmtId="0" fontId="29" fillId="0" borderId="0" xfId="2" applyFont="1" applyAlignment="1">
      <alignment horizontal="right"/>
    </xf>
    <xf numFmtId="0" fontId="30" fillId="0" borderId="0" xfId="2" applyFont="1"/>
    <xf numFmtId="0" fontId="30" fillId="0" borderId="0" xfId="2" applyFont="1" applyFill="1"/>
    <xf numFmtId="0" fontId="32" fillId="0" borderId="0" xfId="2" applyFont="1"/>
    <xf numFmtId="0" fontId="30" fillId="0" borderId="0" xfId="2" applyFont="1" applyAlignment="1">
      <alignment horizontal="left"/>
    </xf>
    <xf numFmtId="0" fontId="33" fillId="0" borderId="0" xfId="2" applyFont="1"/>
    <xf numFmtId="0" fontId="33" fillId="0" borderId="1" xfId="2" applyFont="1" applyFill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33" fillId="0" borderId="2" xfId="2" applyFont="1" applyFill="1" applyBorder="1" applyAlignment="1">
      <alignment horizontal="center" vertical="center"/>
    </xf>
    <xf numFmtId="4" fontId="33" fillId="0" borderId="2" xfId="2" applyNumberFormat="1" applyFont="1" applyFill="1" applyBorder="1" applyAlignment="1">
      <alignment horizontal="center" vertical="center"/>
    </xf>
    <xf numFmtId="4" fontId="33" fillId="0" borderId="2" xfId="2" applyNumberFormat="1" applyFont="1" applyBorder="1" applyAlignment="1">
      <alignment horizontal="center" vertical="center"/>
    </xf>
    <xf numFmtId="9" fontId="33" fillId="0" borderId="0" xfId="7" applyFont="1"/>
    <xf numFmtId="3" fontId="33" fillId="0" borderId="2" xfId="2" applyNumberFormat="1" applyFont="1" applyFill="1" applyBorder="1" applyAlignment="1">
      <alignment horizontal="center" vertical="center"/>
    </xf>
    <xf numFmtId="4" fontId="33" fillId="0" borderId="0" xfId="2" applyNumberFormat="1" applyFont="1"/>
    <xf numFmtId="4" fontId="29" fillId="0" borderId="0" xfId="2" applyNumberFormat="1" applyFont="1" applyFill="1"/>
    <xf numFmtId="0" fontId="33" fillId="0" borderId="1" xfId="2" applyFont="1" applyBorder="1" applyAlignment="1">
      <alignment horizontal="center" vertical="center" wrapText="1"/>
    </xf>
    <xf numFmtId="0" fontId="33" fillId="0" borderId="1" xfId="2" applyFont="1" applyBorder="1" applyAlignment="1">
      <alignment horizontal="left" vertical="center" wrapText="1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164" fontId="11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horizontal="center"/>
    </xf>
    <xf numFmtId="0" fontId="11" fillId="0" borderId="26" xfId="0" applyNumberFormat="1" applyFont="1" applyFill="1" applyBorder="1" applyAlignment="1" applyProtection="1">
      <alignment horizontal="center" vertical="top" wrapText="1"/>
    </xf>
    <xf numFmtId="0" fontId="9" fillId="0" borderId="16" xfId="0" applyNumberFormat="1" applyFont="1" applyFill="1" applyBorder="1" applyAlignment="1" applyProtection="1">
      <alignment horizontal="left" vertical="top" wrapText="1"/>
    </xf>
    <xf numFmtId="0" fontId="9" fillId="0" borderId="11" xfId="0" applyNumberFormat="1" applyFont="1" applyFill="1" applyBorder="1" applyAlignment="1" applyProtection="1">
      <alignment horizontal="left" vertical="top" wrapText="1"/>
    </xf>
    <xf numFmtId="0" fontId="9" fillId="0" borderId="12" xfId="0" applyNumberFormat="1" applyFont="1" applyFill="1" applyBorder="1" applyAlignment="1" applyProtection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center" vertical="top" wrapText="1"/>
    </xf>
    <xf numFmtId="0" fontId="9" fillId="0" borderId="27" xfId="0" applyNumberFormat="1" applyFont="1" applyFill="1" applyBorder="1" applyAlignment="1" applyProtection="1">
      <alignment horizontal="center" vertical="top" wrapText="1"/>
    </xf>
    <xf numFmtId="10" fontId="9" fillId="0" borderId="28" xfId="5" applyNumberFormat="1" applyFont="1" applyFill="1" applyBorder="1" applyAlignment="1" applyProtection="1">
      <alignment horizontal="center" vertical="top" wrapText="1"/>
    </xf>
    <xf numFmtId="4" fontId="9" fillId="0" borderId="28" xfId="0" applyNumberFormat="1" applyFont="1" applyFill="1" applyBorder="1" applyAlignment="1" applyProtection="1">
      <alignment horizontal="center" vertical="top" wrapText="1"/>
    </xf>
    <xf numFmtId="4" fontId="9" fillId="0" borderId="29" xfId="0" applyNumberFormat="1" applyFont="1" applyFill="1" applyBorder="1" applyAlignment="1" applyProtection="1">
      <alignment horizontal="center" vertical="top" wrapText="1"/>
    </xf>
    <xf numFmtId="4" fontId="18" fillId="0" borderId="17" xfId="0" applyNumberFormat="1" applyFont="1" applyFill="1" applyBorder="1" applyAlignment="1" applyProtection="1">
      <alignment horizontal="center" vertical="center" wrapText="1"/>
    </xf>
    <xf numFmtId="4" fontId="18" fillId="0" borderId="18" xfId="0" applyNumberFormat="1" applyFont="1" applyFill="1" applyBorder="1" applyAlignment="1" applyProtection="1">
      <alignment horizontal="center" vertical="center" wrapText="1"/>
    </xf>
    <xf numFmtId="4" fontId="18" fillId="0" borderId="19" xfId="0" applyNumberFormat="1" applyFont="1" applyFill="1" applyBorder="1" applyAlignment="1" applyProtection="1">
      <alignment horizontal="center" vertical="center" wrapText="1"/>
    </xf>
    <xf numFmtId="4" fontId="18" fillId="0" borderId="8" xfId="0" applyNumberFormat="1" applyFont="1" applyFill="1" applyBorder="1" applyAlignment="1" applyProtection="1">
      <alignment horizontal="center" vertical="center" wrapText="1"/>
    </xf>
    <xf numFmtId="4" fontId="18" fillId="0" borderId="9" xfId="0" applyNumberFormat="1" applyFont="1" applyFill="1" applyBorder="1" applyAlignment="1" applyProtection="1">
      <alignment horizontal="center" vertical="center" wrapText="1"/>
    </xf>
    <xf numFmtId="4" fontId="18" fillId="0" borderId="15" xfId="0" applyNumberFormat="1" applyFont="1" applyFill="1" applyBorder="1" applyAlignment="1" applyProtection="1">
      <alignment horizontal="center" vertical="center" wrapText="1"/>
    </xf>
    <xf numFmtId="0" fontId="30" fillId="0" borderId="0" xfId="2" applyFont="1" applyAlignment="1">
      <alignment vertical="center"/>
    </xf>
    <xf numFmtId="0" fontId="30" fillId="0" borderId="0" xfId="2" applyFont="1" applyAlignment="1">
      <alignment horizontal="left" vertical="center"/>
    </xf>
    <xf numFmtId="0" fontId="36" fillId="0" borderId="0" xfId="0" applyFont="1" applyAlignment="1"/>
    <xf numFmtId="0" fontId="37" fillId="0" borderId="0" xfId="0" applyFont="1" applyAlignment="1"/>
    <xf numFmtId="0" fontId="5" fillId="0" borderId="0" xfId="8"/>
    <xf numFmtId="0" fontId="23" fillId="0" borderId="0" xfId="8" applyFont="1"/>
    <xf numFmtId="0" fontId="39" fillId="0" borderId="0" xfId="8" applyFont="1" applyAlignment="1">
      <alignment horizontal="justify"/>
    </xf>
    <xf numFmtId="0" fontId="5" fillId="0" borderId="0" xfId="8" applyFont="1" applyAlignment="1">
      <alignment horizontal="justify"/>
    </xf>
    <xf numFmtId="0" fontId="9" fillId="0" borderId="0" xfId="8" applyFont="1"/>
    <xf numFmtId="0" fontId="41" fillId="0" borderId="0" xfId="9" applyAlignment="1" applyProtection="1"/>
    <xf numFmtId="0" fontId="45" fillId="0" borderId="0" xfId="0" applyNumberFormat="1" applyFont="1" applyFill="1" applyBorder="1" applyAlignment="1" applyProtection="1">
      <alignment horizontal="right" vertical="top"/>
    </xf>
    <xf numFmtId="0" fontId="46" fillId="0" borderId="0" xfId="6" applyNumberFormat="1" applyFont="1" applyFill="1" applyBorder="1" applyAlignment="1" applyProtection="1">
      <alignment vertical="top"/>
    </xf>
    <xf numFmtId="0" fontId="33" fillId="0" borderId="2" xfId="2" applyFont="1" applyBorder="1" applyAlignment="1">
      <alignment horizontal="center" vertical="center"/>
    </xf>
    <xf numFmtId="0" fontId="18" fillId="0" borderId="30" xfId="0" applyNumberFormat="1" applyFont="1" applyFill="1" applyBorder="1" applyAlignment="1" applyProtection="1">
      <alignment horizontal="center" vertical="center" wrapText="1"/>
    </xf>
    <xf numFmtId="0" fontId="18" fillId="0" borderId="28" xfId="0" applyNumberFormat="1" applyFont="1" applyFill="1" applyBorder="1" applyAlignment="1" applyProtection="1">
      <alignment horizontal="center" vertical="center" wrapText="1"/>
    </xf>
    <xf numFmtId="0" fontId="33" fillId="0" borderId="1" xfId="2" applyFont="1" applyBorder="1"/>
    <xf numFmtId="0" fontId="33" fillId="0" borderId="1" xfId="2" applyFont="1" applyFill="1" applyBorder="1" applyAlignment="1">
      <alignment horizontal="left" vertical="center" wrapText="1"/>
    </xf>
    <xf numFmtId="0" fontId="47" fillId="0" borderId="0" xfId="0" applyFont="1" applyAlignment="1"/>
    <xf numFmtId="166" fontId="47" fillId="0" borderId="0" xfId="0" applyNumberFormat="1" applyFont="1" applyAlignment="1"/>
    <xf numFmtId="167" fontId="0" fillId="0" borderId="0" xfId="5" applyNumberFormat="1" applyFont="1"/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NumberFormat="1" applyFont="1" applyFill="1" applyBorder="1" applyAlignment="1" applyProtection="1">
      <alignment vertical="top"/>
    </xf>
    <xf numFmtId="0" fontId="30" fillId="0" borderId="1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center"/>
    </xf>
    <xf numFmtId="0" fontId="30" fillId="0" borderId="1" xfId="2" applyFont="1" applyBorder="1"/>
    <xf numFmtId="0" fontId="25" fillId="0" borderId="0" xfId="6" applyNumberFormat="1" applyFill="1" applyBorder="1" applyAlignment="1" applyProtection="1">
      <alignment vertical="top"/>
    </xf>
    <xf numFmtId="0" fontId="25" fillId="0" borderId="0" xfId="6" applyNumberFormat="1" applyFill="1" applyBorder="1" applyAlignment="1" applyProtection="1">
      <alignment horizontal="right" vertical="top"/>
    </xf>
    <xf numFmtId="0" fontId="30" fillId="0" borderId="0" xfId="2" applyFont="1" applyBorder="1"/>
    <xf numFmtId="0" fontId="29" fillId="0" borderId="0" xfId="2" applyFont="1" applyBorder="1" applyAlignment="1">
      <alignment horizontal="right"/>
    </xf>
    <xf numFmtId="164" fontId="30" fillId="0" borderId="1" xfId="2" applyNumberFormat="1" applyFont="1" applyFill="1" applyBorder="1" applyAlignment="1">
      <alignment horizontal="center"/>
    </xf>
    <xf numFmtId="0" fontId="48" fillId="0" borderId="0" xfId="2" applyFont="1"/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28" fillId="0" borderId="0" xfId="0" applyNumberFormat="1" applyFont="1" applyFill="1" applyBorder="1" applyAlignment="1" applyProtection="1">
      <alignment horizontal="justify" vertical="top"/>
    </xf>
    <xf numFmtId="0" fontId="14" fillId="0" borderId="10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34" fillId="0" borderId="0" xfId="2" applyFont="1" applyAlignment="1">
      <alignment horizontal="justify" wrapText="1"/>
    </xf>
    <xf numFmtId="0" fontId="29" fillId="0" borderId="0" xfId="2" applyFont="1" applyAlignment="1">
      <alignment horizontal="justify" wrapText="1"/>
    </xf>
    <xf numFmtId="49" fontId="33" fillId="0" borderId="2" xfId="2" applyNumberFormat="1" applyFont="1" applyBorder="1" applyAlignment="1">
      <alignment horizontal="center" vertical="center"/>
    </xf>
    <xf numFmtId="49" fontId="33" fillId="0" borderId="4" xfId="2" applyNumberFormat="1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center" vertical="center"/>
    </xf>
    <xf numFmtId="0" fontId="33" fillId="0" borderId="4" xfId="2" applyFont="1" applyBorder="1" applyAlignment="1">
      <alignment horizontal="justify" vertical="center" wrapText="1"/>
    </xf>
    <xf numFmtId="0" fontId="33" fillId="0" borderId="2" xfId="2" applyFont="1" applyBorder="1" applyAlignment="1">
      <alignment horizontal="center" vertical="center"/>
    </xf>
    <xf numFmtId="0" fontId="33" fillId="0" borderId="4" xfId="2" applyFont="1" applyBorder="1" applyAlignment="1">
      <alignment horizontal="center" vertical="center"/>
    </xf>
    <xf numFmtId="0" fontId="33" fillId="0" borderId="3" xfId="2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left"/>
    </xf>
    <xf numFmtId="49" fontId="30" fillId="0" borderId="20" xfId="2" applyNumberFormat="1" applyFont="1" applyBorder="1" applyAlignment="1">
      <alignment horizontal="center"/>
    </xf>
    <xf numFmtId="49" fontId="30" fillId="0" borderId="0" xfId="2" applyNumberFormat="1" applyFont="1" applyBorder="1" applyAlignment="1">
      <alignment horizontal="center"/>
    </xf>
    <xf numFmtId="0" fontId="33" fillId="0" borderId="21" xfId="2" applyFont="1" applyBorder="1" applyAlignment="1">
      <alignment horizontal="center" vertical="center" wrapText="1"/>
    </xf>
    <xf numFmtId="0" fontId="33" fillId="0" borderId="22" xfId="2" applyFont="1" applyBorder="1" applyAlignment="1">
      <alignment horizontal="center" vertical="center"/>
    </xf>
    <xf numFmtId="0" fontId="33" fillId="0" borderId="23" xfId="2" applyFont="1" applyBorder="1" applyAlignment="1">
      <alignment horizontal="center" vertical="center"/>
    </xf>
    <xf numFmtId="0" fontId="33" fillId="0" borderId="24" xfId="2" applyFont="1" applyBorder="1" applyAlignment="1">
      <alignment horizontal="center" vertical="center"/>
    </xf>
    <xf numFmtId="0" fontId="33" fillId="0" borderId="20" xfId="2" applyFont="1" applyBorder="1" applyAlignment="1">
      <alignment horizontal="center" vertical="center"/>
    </xf>
    <xf numFmtId="0" fontId="33" fillId="0" borderId="25" xfId="2" applyFont="1" applyBorder="1" applyAlignment="1">
      <alignment horizontal="center" vertical="center"/>
    </xf>
    <xf numFmtId="0" fontId="33" fillId="0" borderId="21" xfId="2" applyFont="1" applyBorder="1" applyAlignment="1">
      <alignment horizontal="center" vertical="center"/>
    </xf>
    <xf numFmtId="0" fontId="31" fillId="0" borderId="0" xfId="2" applyFont="1" applyAlignment="1">
      <alignment horizontal="center"/>
    </xf>
    <xf numFmtId="0" fontId="30" fillId="0" borderId="20" xfId="2" applyFont="1" applyBorder="1" applyAlignment="1">
      <alignment horizontal="left"/>
    </xf>
    <xf numFmtId="49" fontId="30" fillId="0" borderId="20" xfId="2" applyNumberFormat="1" applyFont="1" applyBorder="1" applyAlignment="1">
      <alignment horizontal="left"/>
    </xf>
    <xf numFmtId="0" fontId="33" fillId="0" borderId="1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center"/>
    </xf>
    <xf numFmtId="0" fontId="30" fillId="0" borderId="1" xfId="2" applyFont="1" applyBorder="1" applyAlignment="1">
      <alignment horizontal="left" vertical="center" wrapText="1"/>
    </xf>
    <xf numFmtId="0" fontId="31" fillId="0" borderId="0" xfId="2" applyFont="1" applyBorder="1" applyAlignment="1">
      <alignment horizontal="center"/>
    </xf>
    <xf numFmtId="0" fontId="30" fillId="0" borderId="1" xfId="2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35" fillId="0" borderId="1" xfId="0" applyNumberFormat="1" applyFont="1" applyFill="1" applyBorder="1" applyAlignment="1" applyProtection="1">
      <alignment horizontal="center" vertical="top"/>
    </xf>
    <xf numFmtId="0" fontId="35" fillId="0" borderId="2" xfId="0" applyNumberFormat="1" applyFont="1" applyFill="1" applyBorder="1" applyAlignment="1" applyProtection="1">
      <alignment horizontal="center" vertical="top"/>
    </xf>
    <xf numFmtId="0" fontId="35" fillId="0" borderId="4" xfId="0" applyNumberFormat="1" applyFont="1" applyFill="1" applyBorder="1" applyAlignment="1" applyProtection="1">
      <alignment horizontal="center" vertical="top"/>
    </xf>
    <xf numFmtId="0" fontId="35" fillId="0" borderId="3" xfId="0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9" fillId="0" borderId="0" xfId="8" applyFont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43" fillId="0" borderId="0" xfId="8" applyFont="1" applyAlignment="1">
      <alignment horizontal="justify" vertical="top" wrapText="1"/>
    </xf>
    <xf numFmtId="0" fontId="9" fillId="0" borderId="0" xfId="8" applyFont="1" applyAlignment="1">
      <alignment horizontal="justify" vertical="top" wrapText="1"/>
    </xf>
    <xf numFmtId="0" fontId="42" fillId="0" borderId="0" xfId="9" applyFont="1" applyAlignment="1" applyProtection="1">
      <alignment horizontal="left" vertical="top" wrapText="1"/>
    </xf>
    <xf numFmtId="0" fontId="38" fillId="0" borderId="0" xfId="8" applyFont="1" applyAlignment="1">
      <alignment horizontal="center"/>
    </xf>
    <xf numFmtId="0" fontId="39" fillId="0" borderId="0" xfId="8" applyFont="1" applyAlignment="1">
      <alignment horizontal="justify"/>
    </xf>
    <xf numFmtId="0" fontId="40" fillId="2" borderId="0" xfId="8" applyFont="1" applyFill="1" applyAlignment="1">
      <alignment horizontal="justify"/>
    </xf>
    <xf numFmtId="0" fontId="42" fillId="0" borderId="0" xfId="9" applyFont="1" applyAlignment="1" applyProtection="1">
      <alignment horizontal="left" wrapText="1"/>
    </xf>
    <xf numFmtId="0" fontId="45" fillId="0" borderId="0" xfId="8" applyFont="1" applyAlignment="1">
      <alignment horizontal="right"/>
    </xf>
    <xf numFmtId="0" fontId="43" fillId="0" borderId="0" xfId="8" applyFont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FFFF"/>
      <color rgb="FF0000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msktyre.ru/index3.ht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I31" sqref="I31"/>
    </sheetView>
  </sheetViews>
  <sheetFormatPr defaultRowHeight="12.75"/>
  <cols>
    <col min="1" max="11" width="9.140625" style="18"/>
    <col min="12" max="12" width="2.7109375" style="18" customWidth="1"/>
    <col min="13" max="13" width="14.85546875" style="18" customWidth="1"/>
    <col min="14" max="16384" width="9.140625" style="18"/>
  </cols>
  <sheetData>
    <row r="1" spans="1:13" s="14" customFormat="1" ht="51" customHeight="1">
      <c r="A1" s="116" t="s">
        <v>41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/>
    </row>
    <row r="2" spans="1:13" s="14" customFormat="1" ht="7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6" customFormat="1" ht="15.75">
      <c r="B3" s="17" t="s">
        <v>209</v>
      </c>
    </row>
    <row r="4" spans="1:13" s="16" customFormat="1" ht="6" customHeight="1">
      <c r="B4" s="17"/>
    </row>
    <row r="5" spans="1:13" s="19" customFormat="1" ht="15">
      <c r="B5" s="23" t="s">
        <v>38</v>
      </c>
    </row>
    <row r="6" spans="1:13" s="19" customFormat="1" ht="15"/>
    <row r="7" spans="1:13" s="19" customFormat="1" ht="15">
      <c r="B7" s="23" t="s">
        <v>39</v>
      </c>
    </row>
    <row r="8" spans="1:13" s="19" customFormat="1" ht="15"/>
    <row r="9" spans="1:13" s="19" customFormat="1" ht="15">
      <c r="B9" s="23" t="s">
        <v>278</v>
      </c>
    </row>
    <row r="10" spans="1:13" s="19" customFormat="1" ht="15"/>
    <row r="11" spans="1:13" s="19" customFormat="1" ht="15">
      <c r="B11" s="23" t="s">
        <v>272</v>
      </c>
    </row>
    <row r="12" spans="1:13" s="19" customFormat="1" ht="15"/>
    <row r="13" spans="1:13" s="19" customFormat="1" ht="15">
      <c r="B13" s="23" t="s">
        <v>273</v>
      </c>
    </row>
    <row r="14" spans="1:13" s="19" customFormat="1" ht="15"/>
    <row r="15" spans="1:13" s="19" customFormat="1" ht="15">
      <c r="B15" s="23" t="s">
        <v>274</v>
      </c>
    </row>
    <row r="17" spans="2:2" s="77" customFormat="1" ht="15">
      <c r="B17" s="23" t="s">
        <v>275</v>
      </c>
    </row>
    <row r="18" spans="2:2" s="78" customFormat="1"/>
    <row r="19" spans="2:2" s="77" customFormat="1" ht="15">
      <c r="B19" s="23" t="s">
        <v>276</v>
      </c>
    </row>
    <row r="20" spans="2:2" s="78" customFormat="1"/>
    <row r="21" spans="2:2" s="77" customFormat="1" ht="15">
      <c r="B21" s="23" t="s">
        <v>277</v>
      </c>
    </row>
  </sheetData>
  <mergeCells count="1">
    <mergeCell ref="A1:L1"/>
  </mergeCells>
  <hyperlinks>
    <hyperlink ref="B5" location="'1)'!A1" display="1) информация о ценах (тарифах) на регулируемый период;"/>
    <hyperlink ref="B7" location="'2)'!A1" display="2) информация о структуре затрат (план);"/>
    <hyperlink ref="B11" location="'4)'!A1" display="4) информация о балансе электрической энергии и мощности;"/>
    <hyperlink ref="B13" location="'5)'!A1" display="5) информация о затратах на покупку потерь;"/>
    <hyperlink ref="B15" location="'6)'!A1" display="6) информация о перечне зон деятельности с детализацией по населенным пунктам и районам."/>
    <hyperlink ref="B17" location="'7)'!A1" display="7)  об условиях, на которых осуществляется поставка регулируемых товаров (работ, услуг)"/>
    <hyperlink ref="B19" location="'8)'!A1" display="8)  условия, на которых осуществляется поставка товаров"/>
    <hyperlink ref="B21" location="'9)'!A1" display="9) информация о техническом состоянии сетей"/>
    <hyperlink ref="B9" location="'3)'!A1" display="3) сведения о движении активов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view="pageBreakPreview" zoomScaleSheetLayoutView="100" workbookViewId="0">
      <selection activeCell="D8" sqref="A1:E16"/>
    </sheetView>
  </sheetViews>
  <sheetFormatPr defaultRowHeight="12.75"/>
  <cols>
    <col min="1" max="1" width="20" style="1" customWidth="1"/>
    <col min="2" max="2" width="18" style="1" customWidth="1"/>
    <col min="3" max="3" width="16.42578125" style="1" customWidth="1"/>
    <col min="4" max="4" width="16.5703125" style="1" customWidth="1"/>
    <col min="5" max="5" width="37.140625" style="1" customWidth="1"/>
    <col min="6" max="6" width="12.28515625" style="1" customWidth="1"/>
    <col min="7" max="16384" width="9.140625" style="1"/>
  </cols>
  <sheetData>
    <row r="1" spans="1:7" ht="15.75">
      <c r="A1" s="24" t="s">
        <v>27</v>
      </c>
    </row>
    <row r="2" spans="1:7">
      <c r="E2" s="111" t="s">
        <v>279</v>
      </c>
    </row>
    <row r="3" spans="1:7" ht="15">
      <c r="A3" s="27" t="s">
        <v>210</v>
      </c>
    </row>
    <row r="4" spans="1:7">
      <c r="A4" s="9"/>
    </row>
    <row r="5" spans="1:7" s="11" customFormat="1" ht="70.5" customHeight="1" thickBot="1">
      <c r="A5" s="117" t="s">
        <v>281</v>
      </c>
      <c r="B5" s="118"/>
      <c r="C5" s="118"/>
      <c r="D5" s="118"/>
      <c r="E5" s="118"/>
    </row>
    <row r="6" spans="1:7" ht="31.5" customHeight="1">
      <c r="A6" s="120" t="s">
        <v>33</v>
      </c>
      <c r="B6" s="120" t="s">
        <v>28</v>
      </c>
      <c r="C6" s="123"/>
      <c r="D6" s="123" t="s">
        <v>29</v>
      </c>
      <c r="E6" s="25"/>
    </row>
    <row r="7" spans="1:7" ht="60">
      <c r="A7" s="121"/>
      <c r="B7" s="29" t="s">
        <v>30</v>
      </c>
      <c r="C7" s="30" t="s">
        <v>31</v>
      </c>
      <c r="D7" s="124"/>
      <c r="E7" s="25"/>
    </row>
    <row r="8" spans="1:7" ht="15.75" thickBot="1">
      <c r="A8" s="122"/>
      <c r="B8" s="32" t="s">
        <v>43</v>
      </c>
      <c r="C8" s="33" t="s">
        <v>44</v>
      </c>
      <c r="D8" s="34" t="s">
        <v>44</v>
      </c>
      <c r="E8" s="25"/>
    </row>
    <row r="9" spans="1:7" ht="30">
      <c r="A9" s="31" t="s">
        <v>211</v>
      </c>
      <c r="B9" s="69">
        <v>9741.26</v>
      </c>
      <c r="C9" s="70">
        <v>52.07</v>
      </c>
      <c r="D9" s="71">
        <v>82.23</v>
      </c>
      <c r="E9" s="25"/>
    </row>
    <row r="10" spans="1:7" ht="30">
      <c r="A10" s="89" t="s">
        <v>212</v>
      </c>
      <c r="B10" s="69">
        <v>10428.18</v>
      </c>
      <c r="C10" s="70">
        <v>52.08</v>
      </c>
      <c r="D10" s="71">
        <v>85.65</v>
      </c>
      <c r="E10" s="25"/>
    </row>
    <row r="11" spans="1:7" ht="30.75" thickBot="1">
      <c r="A11" s="88" t="s">
        <v>213</v>
      </c>
      <c r="B11" s="72">
        <v>10428.18</v>
      </c>
      <c r="C11" s="73">
        <v>76.09</v>
      </c>
      <c r="D11" s="74">
        <v>109.66</v>
      </c>
      <c r="E11" s="25"/>
    </row>
    <row r="12" spans="1:7" ht="15">
      <c r="A12" s="26"/>
      <c r="B12" s="25"/>
      <c r="C12" s="25"/>
      <c r="D12" s="25"/>
      <c r="E12" s="22"/>
      <c r="F12" s="8"/>
      <c r="G12" s="8"/>
    </row>
    <row r="13" spans="1:7" ht="15">
      <c r="A13" s="28" t="s">
        <v>10</v>
      </c>
      <c r="B13" s="25"/>
      <c r="C13" s="25"/>
      <c r="D13" s="25"/>
      <c r="E13" s="25"/>
    </row>
    <row r="14" spans="1:7" ht="15">
      <c r="A14" s="119" t="s">
        <v>32</v>
      </c>
      <c r="B14" s="119"/>
      <c r="C14" s="119"/>
      <c r="D14" s="119"/>
      <c r="E14" s="119"/>
    </row>
    <row r="15" spans="1:7" ht="32.25" customHeight="1">
      <c r="A15" s="119" t="s">
        <v>214</v>
      </c>
      <c r="B15" s="119"/>
      <c r="C15" s="119"/>
      <c r="D15" s="119"/>
      <c r="E15" s="119"/>
    </row>
    <row r="16" spans="1:7" ht="30" customHeight="1">
      <c r="A16" s="119" t="s">
        <v>215</v>
      </c>
      <c r="B16" s="119"/>
      <c r="C16" s="119"/>
      <c r="D16" s="119"/>
      <c r="E16" s="119"/>
    </row>
    <row r="17" spans="1:5" ht="15">
      <c r="A17" s="25"/>
      <c r="B17" s="25"/>
      <c r="C17" s="25"/>
      <c r="D17" s="25"/>
      <c r="E17" s="25"/>
    </row>
  </sheetData>
  <mergeCells count="7">
    <mergeCell ref="A5:E5"/>
    <mergeCell ref="A14:E14"/>
    <mergeCell ref="A15:E15"/>
    <mergeCell ref="A16:E16"/>
    <mergeCell ref="A6:A8"/>
    <mergeCell ref="B6:C6"/>
    <mergeCell ref="D6:D7"/>
  </mergeCells>
  <hyperlinks>
    <hyperlink ref="E2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Y80"/>
  <sheetViews>
    <sheetView view="pageBreakPreview" zoomScaleNormal="100" zoomScaleSheetLayoutView="100" workbookViewId="0">
      <selection activeCell="A15" sqref="A15:I16"/>
    </sheetView>
  </sheetViews>
  <sheetFormatPr defaultColWidth="0.85546875" defaultRowHeight="15" customHeight="1" outlineLevelCol="1"/>
  <cols>
    <col min="1" max="48" width="0.85546875" style="38"/>
    <col min="49" max="49" width="3.42578125" style="38" customWidth="1"/>
    <col min="50" max="58" width="0.85546875" style="38"/>
    <col min="59" max="59" width="4.42578125" style="38" customWidth="1"/>
    <col min="60" max="69" width="0.85546875" style="38"/>
    <col min="70" max="70" width="0.85546875" style="38" customWidth="1"/>
    <col min="71" max="71" width="16.85546875" style="39" customWidth="1"/>
    <col min="72" max="72" width="17.85546875" style="38" customWidth="1"/>
    <col min="73" max="73" width="34.28515625" style="38" customWidth="1"/>
    <col min="74" max="74" width="0.85546875" style="38"/>
    <col min="75" max="75" width="18.5703125" style="38" customWidth="1"/>
    <col min="76" max="76" width="12.5703125" style="38" hidden="1" customWidth="1" outlineLevel="1"/>
    <col min="77" max="77" width="3.7109375" style="38" customWidth="1" collapsed="1"/>
    <col min="78" max="85" width="0.85546875" style="38"/>
    <col min="86" max="86" width="10.28515625" style="38" customWidth="1"/>
    <col min="87" max="87" width="12" style="38" customWidth="1"/>
    <col min="88" max="302" width="0.85546875" style="38"/>
    <col min="303" max="303" width="3.42578125" style="38" customWidth="1"/>
    <col min="304" max="312" width="0.85546875" style="38"/>
    <col min="313" max="313" width="4.42578125" style="38" customWidth="1"/>
    <col min="314" max="323" width="0.85546875" style="38"/>
    <col min="324" max="324" width="0.85546875" style="38" customWidth="1"/>
    <col min="325" max="325" width="12.5703125" style="38" customWidth="1"/>
    <col min="326" max="326" width="13.5703125" style="38" customWidth="1"/>
    <col min="327" max="327" width="13.42578125" style="38" customWidth="1"/>
    <col min="328" max="328" width="0" style="38" hidden="1" customWidth="1"/>
    <col min="329" max="329" width="58" style="38" customWidth="1"/>
    <col min="330" max="331" width="0.85546875" style="38"/>
    <col min="332" max="332" width="0" style="38" hidden="1" customWidth="1"/>
    <col min="333" max="558" width="0.85546875" style="38"/>
    <col min="559" max="559" width="3.42578125" style="38" customWidth="1"/>
    <col min="560" max="568" width="0.85546875" style="38"/>
    <col min="569" max="569" width="4.42578125" style="38" customWidth="1"/>
    <col min="570" max="579" width="0.85546875" style="38"/>
    <col min="580" max="580" width="0.85546875" style="38" customWidth="1"/>
    <col min="581" max="581" width="12.5703125" style="38" customWidth="1"/>
    <col min="582" max="582" width="13.5703125" style="38" customWidth="1"/>
    <col min="583" max="583" width="13.42578125" style="38" customWidth="1"/>
    <col min="584" max="584" width="0" style="38" hidden="1" customWidth="1"/>
    <col min="585" max="585" width="58" style="38" customWidth="1"/>
    <col min="586" max="587" width="0.85546875" style="38"/>
    <col min="588" max="588" width="0" style="38" hidden="1" customWidth="1"/>
    <col min="589" max="814" width="0.85546875" style="38"/>
    <col min="815" max="815" width="3.42578125" style="38" customWidth="1"/>
    <col min="816" max="824" width="0.85546875" style="38"/>
    <col min="825" max="825" width="4.42578125" style="38" customWidth="1"/>
    <col min="826" max="835" width="0.85546875" style="38"/>
    <col min="836" max="836" width="0.85546875" style="38" customWidth="1"/>
    <col min="837" max="837" width="12.5703125" style="38" customWidth="1"/>
    <col min="838" max="838" width="13.5703125" style="38" customWidth="1"/>
    <col min="839" max="839" width="13.42578125" style="38" customWidth="1"/>
    <col min="840" max="840" width="0" style="38" hidden="1" customWidth="1"/>
    <col min="841" max="841" width="58" style="38" customWidth="1"/>
    <col min="842" max="843" width="0.85546875" style="38"/>
    <col min="844" max="844" width="0" style="38" hidden="1" customWidth="1"/>
    <col min="845" max="1070" width="0.85546875" style="38"/>
    <col min="1071" max="1071" width="3.42578125" style="38" customWidth="1"/>
    <col min="1072" max="1080" width="0.85546875" style="38"/>
    <col min="1081" max="1081" width="4.42578125" style="38" customWidth="1"/>
    <col min="1082" max="1091" width="0.85546875" style="38"/>
    <col min="1092" max="1092" width="0.85546875" style="38" customWidth="1"/>
    <col min="1093" max="1093" width="12.5703125" style="38" customWidth="1"/>
    <col min="1094" max="1094" width="13.5703125" style="38" customWidth="1"/>
    <col min="1095" max="1095" width="13.42578125" style="38" customWidth="1"/>
    <col min="1096" max="1096" width="0" style="38" hidden="1" customWidth="1"/>
    <col min="1097" max="1097" width="58" style="38" customWidth="1"/>
    <col min="1098" max="1099" width="0.85546875" style="38"/>
    <col min="1100" max="1100" width="0" style="38" hidden="1" customWidth="1"/>
    <col min="1101" max="1326" width="0.85546875" style="38"/>
    <col min="1327" max="1327" width="3.42578125" style="38" customWidth="1"/>
    <col min="1328" max="1336" width="0.85546875" style="38"/>
    <col min="1337" max="1337" width="4.42578125" style="38" customWidth="1"/>
    <col min="1338" max="1347" width="0.85546875" style="38"/>
    <col min="1348" max="1348" width="0.85546875" style="38" customWidth="1"/>
    <col min="1349" max="1349" width="12.5703125" style="38" customWidth="1"/>
    <col min="1350" max="1350" width="13.5703125" style="38" customWidth="1"/>
    <col min="1351" max="1351" width="13.42578125" style="38" customWidth="1"/>
    <col min="1352" max="1352" width="0" style="38" hidden="1" customWidth="1"/>
    <col min="1353" max="1353" width="58" style="38" customWidth="1"/>
    <col min="1354" max="1355" width="0.85546875" style="38"/>
    <col min="1356" max="1356" width="0" style="38" hidden="1" customWidth="1"/>
    <col min="1357" max="1582" width="0.85546875" style="38"/>
    <col min="1583" max="1583" width="3.42578125" style="38" customWidth="1"/>
    <col min="1584" max="1592" width="0.85546875" style="38"/>
    <col min="1593" max="1593" width="4.42578125" style="38" customWidth="1"/>
    <col min="1594" max="1603" width="0.85546875" style="38"/>
    <col min="1604" max="1604" width="0.85546875" style="38" customWidth="1"/>
    <col min="1605" max="1605" width="12.5703125" style="38" customWidth="1"/>
    <col min="1606" max="1606" width="13.5703125" style="38" customWidth="1"/>
    <col min="1607" max="1607" width="13.42578125" style="38" customWidth="1"/>
    <col min="1608" max="1608" width="0" style="38" hidden="1" customWidth="1"/>
    <col min="1609" max="1609" width="58" style="38" customWidth="1"/>
    <col min="1610" max="1611" width="0.85546875" style="38"/>
    <col min="1612" max="1612" width="0" style="38" hidden="1" customWidth="1"/>
    <col min="1613" max="1838" width="0.85546875" style="38"/>
    <col min="1839" max="1839" width="3.42578125" style="38" customWidth="1"/>
    <col min="1840" max="1848" width="0.85546875" style="38"/>
    <col min="1849" max="1849" width="4.42578125" style="38" customWidth="1"/>
    <col min="1850" max="1859" width="0.85546875" style="38"/>
    <col min="1860" max="1860" width="0.85546875" style="38" customWidth="1"/>
    <col min="1861" max="1861" width="12.5703125" style="38" customWidth="1"/>
    <col min="1862" max="1862" width="13.5703125" style="38" customWidth="1"/>
    <col min="1863" max="1863" width="13.42578125" style="38" customWidth="1"/>
    <col min="1864" max="1864" width="0" style="38" hidden="1" customWidth="1"/>
    <col min="1865" max="1865" width="58" style="38" customWidth="1"/>
    <col min="1866" max="1867" width="0.85546875" style="38"/>
    <col min="1868" max="1868" width="0" style="38" hidden="1" customWidth="1"/>
    <col min="1869" max="2094" width="0.85546875" style="38"/>
    <col min="2095" max="2095" width="3.42578125" style="38" customWidth="1"/>
    <col min="2096" max="2104" width="0.85546875" style="38"/>
    <col min="2105" max="2105" width="4.42578125" style="38" customWidth="1"/>
    <col min="2106" max="2115" width="0.85546875" style="38"/>
    <col min="2116" max="2116" width="0.85546875" style="38" customWidth="1"/>
    <col min="2117" max="2117" width="12.5703125" style="38" customWidth="1"/>
    <col min="2118" max="2118" width="13.5703125" style="38" customWidth="1"/>
    <col min="2119" max="2119" width="13.42578125" style="38" customWidth="1"/>
    <col min="2120" max="2120" width="0" style="38" hidden="1" customWidth="1"/>
    <col min="2121" max="2121" width="58" style="38" customWidth="1"/>
    <col min="2122" max="2123" width="0.85546875" style="38"/>
    <col min="2124" max="2124" width="0" style="38" hidden="1" customWidth="1"/>
    <col min="2125" max="2350" width="0.85546875" style="38"/>
    <col min="2351" max="2351" width="3.42578125" style="38" customWidth="1"/>
    <col min="2352" max="2360" width="0.85546875" style="38"/>
    <col min="2361" max="2361" width="4.42578125" style="38" customWidth="1"/>
    <col min="2362" max="2371" width="0.85546875" style="38"/>
    <col min="2372" max="2372" width="0.85546875" style="38" customWidth="1"/>
    <col min="2373" max="2373" width="12.5703125" style="38" customWidth="1"/>
    <col min="2374" max="2374" width="13.5703125" style="38" customWidth="1"/>
    <col min="2375" max="2375" width="13.42578125" style="38" customWidth="1"/>
    <col min="2376" max="2376" width="0" style="38" hidden="1" customWidth="1"/>
    <col min="2377" max="2377" width="58" style="38" customWidth="1"/>
    <col min="2378" max="2379" width="0.85546875" style="38"/>
    <col min="2380" max="2380" width="0" style="38" hidden="1" customWidth="1"/>
    <col min="2381" max="2606" width="0.85546875" style="38"/>
    <col min="2607" max="2607" width="3.42578125" style="38" customWidth="1"/>
    <col min="2608" max="2616" width="0.85546875" style="38"/>
    <col min="2617" max="2617" width="4.42578125" style="38" customWidth="1"/>
    <col min="2618" max="2627" width="0.85546875" style="38"/>
    <col min="2628" max="2628" width="0.85546875" style="38" customWidth="1"/>
    <col min="2629" max="2629" width="12.5703125" style="38" customWidth="1"/>
    <col min="2630" max="2630" width="13.5703125" style="38" customWidth="1"/>
    <col min="2631" max="2631" width="13.42578125" style="38" customWidth="1"/>
    <col min="2632" max="2632" width="0" style="38" hidden="1" customWidth="1"/>
    <col min="2633" max="2633" width="58" style="38" customWidth="1"/>
    <col min="2634" max="2635" width="0.85546875" style="38"/>
    <col min="2636" max="2636" width="0" style="38" hidden="1" customWidth="1"/>
    <col min="2637" max="2862" width="0.85546875" style="38"/>
    <col min="2863" max="2863" width="3.42578125" style="38" customWidth="1"/>
    <col min="2864" max="2872" width="0.85546875" style="38"/>
    <col min="2873" max="2873" width="4.42578125" style="38" customWidth="1"/>
    <col min="2874" max="2883" width="0.85546875" style="38"/>
    <col min="2884" max="2884" width="0.85546875" style="38" customWidth="1"/>
    <col min="2885" max="2885" width="12.5703125" style="38" customWidth="1"/>
    <col min="2886" max="2886" width="13.5703125" style="38" customWidth="1"/>
    <col min="2887" max="2887" width="13.42578125" style="38" customWidth="1"/>
    <col min="2888" max="2888" width="0" style="38" hidden="1" customWidth="1"/>
    <col min="2889" max="2889" width="58" style="38" customWidth="1"/>
    <col min="2890" max="2891" width="0.85546875" style="38"/>
    <col min="2892" max="2892" width="0" style="38" hidden="1" customWidth="1"/>
    <col min="2893" max="3118" width="0.85546875" style="38"/>
    <col min="3119" max="3119" width="3.42578125" style="38" customWidth="1"/>
    <col min="3120" max="3128" width="0.85546875" style="38"/>
    <col min="3129" max="3129" width="4.42578125" style="38" customWidth="1"/>
    <col min="3130" max="3139" width="0.85546875" style="38"/>
    <col min="3140" max="3140" width="0.85546875" style="38" customWidth="1"/>
    <col min="3141" max="3141" width="12.5703125" style="38" customWidth="1"/>
    <col min="3142" max="3142" width="13.5703125" style="38" customWidth="1"/>
    <col min="3143" max="3143" width="13.42578125" style="38" customWidth="1"/>
    <col min="3144" max="3144" width="0" style="38" hidden="1" customWidth="1"/>
    <col min="3145" max="3145" width="58" style="38" customWidth="1"/>
    <col min="3146" max="3147" width="0.85546875" style="38"/>
    <col min="3148" max="3148" width="0" style="38" hidden="1" customWidth="1"/>
    <col min="3149" max="3374" width="0.85546875" style="38"/>
    <col min="3375" max="3375" width="3.42578125" style="38" customWidth="1"/>
    <col min="3376" max="3384" width="0.85546875" style="38"/>
    <col min="3385" max="3385" width="4.42578125" style="38" customWidth="1"/>
    <col min="3386" max="3395" width="0.85546875" style="38"/>
    <col min="3396" max="3396" width="0.85546875" style="38" customWidth="1"/>
    <col min="3397" max="3397" width="12.5703125" style="38" customWidth="1"/>
    <col min="3398" max="3398" width="13.5703125" style="38" customWidth="1"/>
    <col min="3399" max="3399" width="13.42578125" style="38" customWidth="1"/>
    <col min="3400" max="3400" width="0" style="38" hidden="1" customWidth="1"/>
    <col min="3401" max="3401" width="58" style="38" customWidth="1"/>
    <col min="3402" max="3403" width="0.85546875" style="38"/>
    <col min="3404" max="3404" width="0" style="38" hidden="1" customWidth="1"/>
    <col min="3405" max="3630" width="0.85546875" style="38"/>
    <col min="3631" max="3631" width="3.42578125" style="38" customWidth="1"/>
    <col min="3632" max="3640" width="0.85546875" style="38"/>
    <col min="3641" max="3641" width="4.42578125" style="38" customWidth="1"/>
    <col min="3642" max="3651" width="0.85546875" style="38"/>
    <col min="3652" max="3652" width="0.85546875" style="38" customWidth="1"/>
    <col min="3653" max="3653" width="12.5703125" style="38" customWidth="1"/>
    <col min="3654" max="3654" width="13.5703125" style="38" customWidth="1"/>
    <col min="3655" max="3655" width="13.42578125" style="38" customWidth="1"/>
    <col min="3656" max="3656" width="0" style="38" hidden="1" customWidth="1"/>
    <col min="3657" max="3657" width="58" style="38" customWidth="1"/>
    <col min="3658" max="3659" width="0.85546875" style="38"/>
    <col min="3660" max="3660" width="0" style="38" hidden="1" customWidth="1"/>
    <col min="3661" max="3886" width="0.85546875" style="38"/>
    <col min="3887" max="3887" width="3.42578125" style="38" customWidth="1"/>
    <col min="3888" max="3896" width="0.85546875" style="38"/>
    <col min="3897" max="3897" width="4.42578125" style="38" customWidth="1"/>
    <col min="3898" max="3907" width="0.85546875" style="38"/>
    <col min="3908" max="3908" width="0.85546875" style="38" customWidth="1"/>
    <col min="3909" max="3909" width="12.5703125" style="38" customWidth="1"/>
    <col min="3910" max="3910" width="13.5703125" style="38" customWidth="1"/>
    <col min="3911" max="3911" width="13.42578125" style="38" customWidth="1"/>
    <col min="3912" max="3912" width="0" style="38" hidden="1" customWidth="1"/>
    <col min="3913" max="3913" width="58" style="38" customWidth="1"/>
    <col min="3914" max="3915" width="0.85546875" style="38"/>
    <col min="3916" max="3916" width="0" style="38" hidden="1" customWidth="1"/>
    <col min="3917" max="4142" width="0.85546875" style="38"/>
    <col min="4143" max="4143" width="3.42578125" style="38" customWidth="1"/>
    <col min="4144" max="4152" width="0.85546875" style="38"/>
    <col min="4153" max="4153" width="4.42578125" style="38" customWidth="1"/>
    <col min="4154" max="4163" width="0.85546875" style="38"/>
    <col min="4164" max="4164" width="0.85546875" style="38" customWidth="1"/>
    <col min="4165" max="4165" width="12.5703125" style="38" customWidth="1"/>
    <col min="4166" max="4166" width="13.5703125" style="38" customWidth="1"/>
    <col min="4167" max="4167" width="13.42578125" style="38" customWidth="1"/>
    <col min="4168" max="4168" width="0" style="38" hidden="1" customWidth="1"/>
    <col min="4169" max="4169" width="58" style="38" customWidth="1"/>
    <col min="4170" max="4171" width="0.85546875" style="38"/>
    <col min="4172" max="4172" width="0" style="38" hidden="1" customWidth="1"/>
    <col min="4173" max="4398" width="0.85546875" style="38"/>
    <col min="4399" max="4399" width="3.42578125" style="38" customWidth="1"/>
    <col min="4400" max="4408" width="0.85546875" style="38"/>
    <col min="4409" max="4409" width="4.42578125" style="38" customWidth="1"/>
    <col min="4410" max="4419" width="0.85546875" style="38"/>
    <col min="4420" max="4420" width="0.85546875" style="38" customWidth="1"/>
    <col min="4421" max="4421" width="12.5703125" style="38" customWidth="1"/>
    <col min="4422" max="4422" width="13.5703125" style="38" customWidth="1"/>
    <col min="4423" max="4423" width="13.42578125" style="38" customWidth="1"/>
    <col min="4424" max="4424" width="0" style="38" hidden="1" customWidth="1"/>
    <col min="4425" max="4425" width="58" style="38" customWidth="1"/>
    <col min="4426" max="4427" width="0.85546875" style="38"/>
    <col min="4428" max="4428" width="0" style="38" hidden="1" customWidth="1"/>
    <col min="4429" max="4654" width="0.85546875" style="38"/>
    <col min="4655" max="4655" width="3.42578125" style="38" customWidth="1"/>
    <col min="4656" max="4664" width="0.85546875" style="38"/>
    <col min="4665" max="4665" width="4.42578125" style="38" customWidth="1"/>
    <col min="4666" max="4675" width="0.85546875" style="38"/>
    <col min="4676" max="4676" width="0.85546875" style="38" customWidth="1"/>
    <col min="4677" max="4677" width="12.5703125" style="38" customWidth="1"/>
    <col min="4678" max="4678" width="13.5703125" style="38" customWidth="1"/>
    <col min="4679" max="4679" width="13.42578125" style="38" customWidth="1"/>
    <col min="4680" max="4680" width="0" style="38" hidden="1" customWidth="1"/>
    <col min="4681" max="4681" width="58" style="38" customWidth="1"/>
    <col min="4682" max="4683" width="0.85546875" style="38"/>
    <col min="4684" max="4684" width="0" style="38" hidden="1" customWidth="1"/>
    <col min="4685" max="4910" width="0.85546875" style="38"/>
    <col min="4911" max="4911" width="3.42578125" style="38" customWidth="1"/>
    <col min="4912" max="4920" width="0.85546875" style="38"/>
    <col min="4921" max="4921" width="4.42578125" style="38" customWidth="1"/>
    <col min="4922" max="4931" width="0.85546875" style="38"/>
    <col min="4932" max="4932" width="0.85546875" style="38" customWidth="1"/>
    <col min="4933" max="4933" width="12.5703125" style="38" customWidth="1"/>
    <col min="4934" max="4934" width="13.5703125" style="38" customWidth="1"/>
    <col min="4935" max="4935" width="13.42578125" style="38" customWidth="1"/>
    <col min="4936" max="4936" width="0" style="38" hidden="1" customWidth="1"/>
    <col min="4937" max="4937" width="58" style="38" customWidth="1"/>
    <col min="4938" max="4939" width="0.85546875" style="38"/>
    <col min="4940" max="4940" width="0" style="38" hidden="1" customWidth="1"/>
    <col min="4941" max="5166" width="0.85546875" style="38"/>
    <col min="5167" max="5167" width="3.42578125" style="38" customWidth="1"/>
    <col min="5168" max="5176" width="0.85546875" style="38"/>
    <col min="5177" max="5177" width="4.42578125" style="38" customWidth="1"/>
    <col min="5178" max="5187" width="0.85546875" style="38"/>
    <col min="5188" max="5188" width="0.85546875" style="38" customWidth="1"/>
    <col min="5189" max="5189" width="12.5703125" style="38" customWidth="1"/>
    <col min="5190" max="5190" width="13.5703125" style="38" customWidth="1"/>
    <col min="5191" max="5191" width="13.42578125" style="38" customWidth="1"/>
    <col min="5192" max="5192" width="0" style="38" hidden="1" customWidth="1"/>
    <col min="5193" max="5193" width="58" style="38" customWidth="1"/>
    <col min="5194" max="5195" width="0.85546875" style="38"/>
    <col min="5196" max="5196" width="0" style="38" hidden="1" customWidth="1"/>
    <col min="5197" max="5422" width="0.85546875" style="38"/>
    <col min="5423" max="5423" width="3.42578125" style="38" customWidth="1"/>
    <col min="5424" max="5432" width="0.85546875" style="38"/>
    <col min="5433" max="5433" width="4.42578125" style="38" customWidth="1"/>
    <col min="5434" max="5443" width="0.85546875" style="38"/>
    <col min="5444" max="5444" width="0.85546875" style="38" customWidth="1"/>
    <col min="5445" max="5445" width="12.5703125" style="38" customWidth="1"/>
    <col min="5446" max="5446" width="13.5703125" style="38" customWidth="1"/>
    <col min="5447" max="5447" width="13.42578125" style="38" customWidth="1"/>
    <col min="5448" max="5448" width="0" style="38" hidden="1" customWidth="1"/>
    <col min="5449" max="5449" width="58" style="38" customWidth="1"/>
    <col min="5450" max="5451" width="0.85546875" style="38"/>
    <col min="5452" max="5452" width="0" style="38" hidden="1" customWidth="1"/>
    <col min="5453" max="5678" width="0.85546875" style="38"/>
    <col min="5679" max="5679" width="3.42578125" style="38" customWidth="1"/>
    <col min="5680" max="5688" width="0.85546875" style="38"/>
    <col min="5689" max="5689" width="4.42578125" style="38" customWidth="1"/>
    <col min="5690" max="5699" width="0.85546875" style="38"/>
    <col min="5700" max="5700" width="0.85546875" style="38" customWidth="1"/>
    <col min="5701" max="5701" width="12.5703125" style="38" customWidth="1"/>
    <col min="5702" max="5702" width="13.5703125" style="38" customWidth="1"/>
    <col min="5703" max="5703" width="13.42578125" style="38" customWidth="1"/>
    <col min="5704" max="5704" width="0" style="38" hidden="1" customWidth="1"/>
    <col min="5705" max="5705" width="58" style="38" customWidth="1"/>
    <col min="5706" max="5707" width="0.85546875" style="38"/>
    <col min="5708" max="5708" width="0" style="38" hidden="1" customWidth="1"/>
    <col min="5709" max="5934" width="0.85546875" style="38"/>
    <col min="5935" max="5935" width="3.42578125" style="38" customWidth="1"/>
    <col min="5936" max="5944" width="0.85546875" style="38"/>
    <col min="5945" max="5945" width="4.42578125" style="38" customWidth="1"/>
    <col min="5946" max="5955" width="0.85546875" style="38"/>
    <col min="5956" max="5956" width="0.85546875" style="38" customWidth="1"/>
    <col min="5957" max="5957" width="12.5703125" style="38" customWidth="1"/>
    <col min="5958" max="5958" width="13.5703125" style="38" customWidth="1"/>
    <col min="5959" max="5959" width="13.42578125" style="38" customWidth="1"/>
    <col min="5960" max="5960" width="0" style="38" hidden="1" customWidth="1"/>
    <col min="5961" max="5961" width="58" style="38" customWidth="1"/>
    <col min="5962" max="5963" width="0.85546875" style="38"/>
    <col min="5964" max="5964" width="0" style="38" hidden="1" customWidth="1"/>
    <col min="5965" max="6190" width="0.85546875" style="38"/>
    <col min="6191" max="6191" width="3.42578125" style="38" customWidth="1"/>
    <col min="6192" max="6200" width="0.85546875" style="38"/>
    <col min="6201" max="6201" width="4.42578125" style="38" customWidth="1"/>
    <col min="6202" max="6211" width="0.85546875" style="38"/>
    <col min="6212" max="6212" width="0.85546875" style="38" customWidth="1"/>
    <col min="6213" max="6213" width="12.5703125" style="38" customWidth="1"/>
    <col min="6214" max="6214" width="13.5703125" style="38" customWidth="1"/>
    <col min="6215" max="6215" width="13.42578125" style="38" customWidth="1"/>
    <col min="6216" max="6216" width="0" style="38" hidden="1" customWidth="1"/>
    <col min="6217" max="6217" width="58" style="38" customWidth="1"/>
    <col min="6218" max="6219" width="0.85546875" style="38"/>
    <col min="6220" max="6220" width="0" style="38" hidden="1" customWidth="1"/>
    <col min="6221" max="6446" width="0.85546875" style="38"/>
    <col min="6447" max="6447" width="3.42578125" style="38" customWidth="1"/>
    <col min="6448" max="6456" width="0.85546875" style="38"/>
    <col min="6457" max="6457" width="4.42578125" style="38" customWidth="1"/>
    <col min="6458" max="6467" width="0.85546875" style="38"/>
    <col min="6468" max="6468" width="0.85546875" style="38" customWidth="1"/>
    <col min="6469" max="6469" width="12.5703125" style="38" customWidth="1"/>
    <col min="6470" max="6470" width="13.5703125" style="38" customWidth="1"/>
    <col min="6471" max="6471" width="13.42578125" style="38" customWidth="1"/>
    <col min="6472" max="6472" width="0" style="38" hidden="1" customWidth="1"/>
    <col min="6473" max="6473" width="58" style="38" customWidth="1"/>
    <col min="6474" max="6475" width="0.85546875" style="38"/>
    <col min="6476" max="6476" width="0" style="38" hidden="1" customWidth="1"/>
    <col min="6477" max="6702" width="0.85546875" style="38"/>
    <col min="6703" max="6703" width="3.42578125" style="38" customWidth="1"/>
    <col min="6704" max="6712" width="0.85546875" style="38"/>
    <col min="6713" max="6713" width="4.42578125" style="38" customWidth="1"/>
    <col min="6714" max="6723" width="0.85546875" style="38"/>
    <col min="6724" max="6724" width="0.85546875" style="38" customWidth="1"/>
    <col min="6725" max="6725" width="12.5703125" style="38" customWidth="1"/>
    <col min="6726" max="6726" width="13.5703125" style="38" customWidth="1"/>
    <col min="6727" max="6727" width="13.42578125" style="38" customWidth="1"/>
    <col min="6728" max="6728" width="0" style="38" hidden="1" customWidth="1"/>
    <col min="6729" max="6729" width="58" style="38" customWidth="1"/>
    <col min="6730" max="6731" width="0.85546875" style="38"/>
    <col min="6732" max="6732" width="0" style="38" hidden="1" customWidth="1"/>
    <col min="6733" max="6958" width="0.85546875" style="38"/>
    <col min="6959" max="6959" width="3.42578125" style="38" customWidth="1"/>
    <col min="6960" max="6968" width="0.85546875" style="38"/>
    <col min="6969" max="6969" width="4.42578125" style="38" customWidth="1"/>
    <col min="6970" max="6979" width="0.85546875" style="38"/>
    <col min="6980" max="6980" width="0.85546875" style="38" customWidth="1"/>
    <col min="6981" max="6981" width="12.5703125" style="38" customWidth="1"/>
    <col min="6982" max="6982" width="13.5703125" style="38" customWidth="1"/>
    <col min="6983" max="6983" width="13.42578125" style="38" customWidth="1"/>
    <col min="6984" max="6984" width="0" style="38" hidden="1" customWidth="1"/>
    <col min="6985" max="6985" width="58" style="38" customWidth="1"/>
    <col min="6986" max="6987" width="0.85546875" style="38"/>
    <col min="6988" max="6988" width="0" style="38" hidden="1" customWidth="1"/>
    <col min="6989" max="7214" width="0.85546875" style="38"/>
    <col min="7215" max="7215" width="3.42578125" style="38" customWidth="1"/>
    <col min="7216" max="7224" width="0.85546875" style="38"/>
    <col min="7225" max="7225" width="4.42578125" style="38" customWidth="1"/>
    <col min="7226" max="7235" width="0.85546875" style="38"/>
    <col min="7236" max="7236" width="0.85546875" style="38" customWidth="1"/>
    <col min="7237" max="7237" width="12.5703125" style="38" customWidth="1"/>
    <col min="7238" max="7238" width="13.5703125" style="38" customWidth="1"/>
    <col min="7239" max="7239" width="13.42578125" style="38" customWidth="1"/>
    <col min="7240" max="7240" width="0" style="38" hidden="1" customWidth="1"/>
    <col min="7241" max="7241" width="58" style="38" customWidth="1"/>
    <col min="7242" max="7243" width="0.85546875" style="38"/>
    <col min="7244" max="7244" width="0" style="38" hidden="1" customWidth="1"/>
    <col min="7245" max="7470" width="0.85546875" style="38"/>
    <col min="7471" max="7471" width="3.42578125" style="38" customWidth="1"/>
    <col min="7472" max="7480" width="0.85546875" style="38"/>
    <col min="7481" max="7481" width="4.42578125" style="38" customWidth="1"/>
    <col min="7482" max="7491" width="0.85546875" style="38"/>
    <col min="7492" max="7492" width="0.85546875" style="38" customWidth="1"/>
    <col min="7493" max="7493" width="12.5703125" style="38" customWidth="1"/>
    <col min="7494" max="7494" width="13.5703125" style="38" customWidth="1"/>
    <col min="7495" max="7495" width="13.42578125" style="38" customWidth="1"/>
    <col min="7496" max="7496" width="0" style="38" hidden="1" customWidth="1"/>
    <col min="7497" max="7497" width="58" style="38" customWidth="1"/>
    <col min="7498" max="7499" width="0.85546875" style="38"/>
    <col min="7500" max="7500" width="0" style="38" hidden="1" customWidth="1"/>
    <col min="7501" max="7726" width="0.85546875" style="38"/>
    <col min="7727" max="7727" width="3.42578125" style="38" customWidth="1"/>
    <col min="7728" max="7736" width="0.85546875" style="38"/>
    <col min="7737" max="7737" width="4.42578125" style="38" customWidth="1"/>
    <col min="7738" max="7747" width="0.85546875" style="38"/>
    <col min="7748" max="7748" width="0.85546875" style="38" customWidth="1"/>
    <col min="7749" max="7749" width="12.5703125" style="38" customWidth="1"/>
    <col min="7750" max="7750" width="13.5703125" style="38" customWidth="1"/>
    <col min="7751" max="7751" width="13.42578125" style="38" customWidth="1"/>
    <col min="7752" max="7752" width="0" style="38" hidden="1" customWidth="1"/>
    <col min="7753" max="7753" width="58" style="38" customWidth="1"/>
    <col min="7754" max="7755" width="0.85546875" style="38"/>
    <col min="7756" max="7756" width="0" style="38" hidden="1" customWidth="1"/>
    <col min="7757" max="7982" width="0.85546875" style="38"/>
    <col min="7983" max="7983" width="3.42578125" style="38" customWidth="1"/>
    <col min="7984" max="7992" width="0.85546875" style="38"/>
    <col min="7993" max="7993" width="4.42578125" style="38" customWidth="1"/>
    <col min="7994" max="8003" width="0.85546875" style="38"/>
    <col min="8004" max="8004" width="0.85546875" style="38" customWidth="1"/>
    <col min="8005" max="8005" width="12.5703125" style="38" customWidth="1"/>
    <col min="8006" max="8006" width="13.5703125" style="38" customWidth="1"/>
    <col min="8007" max="8007" width="13.42578125" style="38" customWidth="1"/>
    <col min="8008" max="8008" width="0" style="38" hidden="1" customWidth="1"/>
    <col min="8009" max="8009" width="58" style="38" customWidth="1"/>
    <col min="8010" max="8011" width="0.85546875" style="38"/>
    <col min="8012" max="8012" width="0" style="38" hidden="1" customWidth="1"/>
    <col min="8013" max="8238" width="0.85546875" style="38"/>
    <col min="8239" max="8239" width="3.42578125" style="38" customWidth="1"/>
    <col min="8240" max="8248" width="0.85546875" style="38"/>
    <col min="8249" max="8249" width="4.42578125" style="38" customWidth="1"/>
    <col min="8250" max="8259" width="0.85546875" style="38"/>
    <col min="8260" max="8260" width="0.85546875" style="38" customWidth="1"/>
    <col min="8261" max="8261" width="12.5703125" style="38" customWidth="1"/>
    <col min="8262" max="8262" width="13.5703125" style="38" customWidth="1"/>
    <col min="8263" max="8263" width="13.42578125" style="38" customWidth="1"/>
    <col min="8264" max="8264" width="0" style="38" hidden="1" customWidth="1"/>
    <col min="8265" max="8265" width="58" style="38" customWidth="1"/>
    <col min="8266" max="8267" width="0.85546875" style="38"/>
    <col min="8268" max="8268" width="0" style="38" hidden="1" customWidth="1"/>
    <col min="8269" max="8494" width="0.85546875" style="38"/>
    <col min="8495" max="8495" width="3.42578125" style="38" customWidth="1"/>
    <col min="8496" max="8504" width="0.85546875" style="38"/>
    <col min="8505" max="8505" width="4.42578125" style="38" customWidth="1"/>
    <col min="8506" max="8515" width="0.85546875" style="38"/>
    <col min="8516" max="8516" width="0.85546875" style="38" customWidth="1"/>
    <col min="8517" max="8517" width="12.5703125" style="38" customWidth="1"/>
    <col min="8518" max="8518" width="13.5703125" style="38" customWidth="1"/>
    <col min="8519" max="8519" width="13.42578125" style="38" customWidth="1"/>
    <col min="8520" max="8520" width="0" style="38" hidden="1" customWidth="1"/>
    <col min="8521" max="8521" width="58" style="38" customWidth="1"/>
    <col min="8522" max="8523" width="0.85546875" style="38"/>
    <col min="8524" max="8524" width="0" style="38" hidden="1" customWidth="1"/>
    <col min="8525" max="8750" width="0.85546875" style="38"/>
    <col min="8751" max="8751" width="3.42578125" style="38" customWidth="1"/>
    <col min="8752" max="8760" width="0.85546875" style="38"/>
    <col min="8761" max="8761" width="4.42578125" style="38" customWidth="1"/>
    <col min="8762" max="8771" width="0.85546875" style="38"/>
    <col min="8772" max="8772" width="0.85546875" style="38" customWidth="1"/>
    <col min="8773" max="8773" width="12.5703125" style="38" customWidth="1"/>
    <col min="8774" max="8774" width="13.5703125" style="38" customWidth="1"/>
    <col min="8775" max="8775" width="13.42578125" style="38" customWidth="1"/>
    <col min="8776" max="8776" width="0" style="38" hidden="1" customWidth="1"/>
    <col min="8777" max="8777" width="58" style="38" customWidth="1"/>
    <col min="8778" max="8779" width="0.85546875" style="38"/>
    <col min="8780" max="8780" width="0" style="38" hidden="1" customWidth="1"/>
    <col min="8781" max="9006" width="0.85546875" style="38"/>
    <col min="9007" max="9007" width="3.42578125" style="38" customWidth="1"/>
    <col min="9008" max="9016" width="0.85546875" style="38"/>
    <col min="9017" max="9017" width="4.42578125" style="38" customWidth="1"/>
    <col min="9018" max="9027" width="0.85546875" style="38"/>
    <col min="9028" max="9028" width="0.85546875" style="38" customWidth="1"/>
    <col min="9029" max="9029" width="12.5703125" style="38" customWidth="1"/>
    <col min="9030" max="9030" width="13.5703125" style="38" customWidth="1"/>
    <col min="9031" max="9031" width="13.42578125" style="38" customWidth="1"/>
    <col min="9032" max="9032" width="0" style="38" hidden="1" customWidth="1"/>
    <col min="9033" max="9033" width="58" style="38" customWidth="1"/>
    <col min="9034" max="9035" width="0.85546875" style="38"/>
    <col min="9036" max="9036" width="0" style="38" hidden="1" customWidth="1"/>
    <col min="9037" max="9262" width="0.85546875" style="38"/>
    <col min="9263" max="9263" width="3.42578125" style="38" customWidth="1"/>
    <col min="9264" max="9272" width="0.85546875" style="38"/>
    <col min="9273" max="9273" width="4.42578125" style="38" customWidth="1"/>
    <col min="9274" max="9283" width="0.85546875" style="38"/>
    <col min="9284" max="9284" width="0.85546875" style="38" customWidth="1"/>
    <col min="9285" max="9285" width="12.5703125" style="38" customWidth="1"/>
    <col min="9286" max="9286" width="13.5703125" style="38" customWidth="1"/>
    <col min="9287" max="9287" width="13.42578125" style="38" customWidth="1"/>
    <col min="9288" max="9288" width="0" style="38" hidden="1" customWidth="1"/>
    <col min="9289" max="9289" width="58" style="38" customWidth="1"/>
    <col min="9290" max="9291" width="0.85546875" style="38"/>
    <col min="9292" max="9292" width="0" style="38" hidden="1" customWidth="1"/>
    <col min="9293" max="9518" width="0.85546875" style="38"/>
    <col min="9519" max="9519" width="3.42578125" style="38" customWidth="1"/>
    <col min="9520" max="9528" width="0.85546875" style="38"/>
    <col min="9529" max="9529" width="4.42578125" style="38" customWidth="1"/>
    <col min="9530" max="9539" width="0.85546875" style="38"/>
    <col min="9540" max="9540" width="0.85546875" style="38" customWidth="1"/>
    <col min="9541" max="9541" width="12.5703125" style="38" customWidth="1"/>
    <col min="9542" max="9542" width="13.5703125" style="38" customWidth="1"/>
    <col min="9543" max="9543" width="13.42578125" style="38" customWidth="1"/>
    <col min="9544" max="9544" width="0" style="38" hidden="1" customWidth="1"/>
    <col min="9545" max="9545" width="58" style="38" customWidth="1"/>
    <col min="9546" max="9547" width="0.85546875" style="38"/>
    <col min="9548" max="9548" width="0" style="38" hidden="1" customWidth="1"/>
    <col min="9549" max="9774" width="0.85546875" style="38"/>
    <col min="9775" max="9775" width="3.42578125" style="38" customWidth="1"/>
    <col min="9776" max="9784" width="0.85546875" style="38"/>
    <col min="9785" max="9785" width="4.42578125" style="38" customWidth="1"/>
    <col min="9786" max="9795" width="0.85546875" style="38"/>
    <col min="9796" max="9796" width="0.85546875" style="38" customWidth="1"/>
    <col min="9797" max="9797" width="12.5703125" style="38" customWidth="1"/>
    <col min="9798" max="9798" width="13.5703125" style="38" customWidth="1"/>
    <col min="9799" max="9799" width="13.42578125" style="38" customWidth="1"/>
    <col min="9800" max="9800" width="0" style="38" hidden="1" customWidth="1"/>
    <col min="9801" max="9801" width="58" style="38" customWidth="1"/>
    <col min="9802" max="9803" width="0.85546875" style="38"/>
    <col min="9804" max="9804" width="0" style="38" hidden="1" customWidth="1"/>
    <col min="9805" max="10030" width="0.85546875" style="38"/>
    <col min="10031" max="10031" width="3.42578125" style="38" customWidth="1"/>
    <col min="10032" max="10040" width="0.85546875" style="38"/>
    <col min="10041" max="10041" width="4.42578125" style="38" customWidth="1"/>
    <col min="10042" max="10051" width="0.85546875" style="38"/>
    <col min="10052" max="10052" width="0.85546875" style="38" customWidth="1"/>
    <col min="10053" max="10053" width="12.5703125" style="38" customWidth="1"/>
    <col min="10054" max="10054" width="13.5703125" style="38" customWidth="1"/>
    <col min="10055" max="10055" width="13.42578125" style="38" customWidth="1"/>
    <col min="10056" max="10056" width="0" style="38" hidden="1" customWidth="1"/>
    <col min="10057" max="10057" width="58" style="38" customWidth="1"/>
    <col min="10058" max="10059" width="0.85546875" style="38"/>
    <col min="10060" max="10060" width="0" style="38" hidden="1" customWidth="1"/>
    <col min="10061" max="10286" width="0.85546875" style="38"/>
    <col min="10287" max="10287" width="3.42578125" style="38" customWidth="1"/>
    <col min="10288" max="10296" width="0.85546875" style="38"/>
    <col min="10297" max="10297" width="4.42578125" style="38" customWidth="1"/>
    <col min="10298" max="10307" width="0.85546875" style="38"/>
    <col min="10308" max="10308" width="0.85546875" style="38" customWidth="1"/>
    <col min="10309" max="10309" width="12.5703125" style="38" customWidth="1"/>
    <col min="10310" max="10310" width="13.5703125" style="38" customWidth="1"/>
    <col min="10311" max="10311" width="13.42578125" style="38" customWidth="1"/>
    <col min="10312" max="10312" width="0" style="38" hidden="1" customWidth="1"/>
    <col min="10313" max="10313" width="58" style="38" customWidth="1"/>
    <col min="10314" max="10315" width="0.85546875" style="38"/>
    <col min="10316" max="10316" width="0" style="38" hidden="1" customWidth="1"/>
    <col min="10317" max="10542" width="0.85546875" style="38"/>
    <col min="10543" max="10543" width="3.42578125" style="38" customWidth="1"/>
    <col min="10544" max="10552" width="0.85546875" style="38"/>
    <col min="10553" max="10553" width="4.42578125" style="38" customWidth="1"/>
    <col min="10554" max="10563" width="0.85546875" style="38"/>
    <col min="10564" max="10564" width="0.85546875" style="38" customWidth="1"/>
    <col min="10565" max="10565" width="12.5703125" style="38" customWidth="1"/>
    <col min="10566" max="10566" width="13.5703125" style="38" customWidth="1"/>
    <col min="10567" max="10567" width="13.42578125" style="38" customWidth="1"/>
    <col min="10568" max="10568" width="0" style="38" hidden="1" customWidth="1"/>
    <col min="10569" max="10569" width="58" style="38" customWidth="1"/>
    <col min="10570" max="10571" width="0.85546875" style="38"/>
    <col min="10572" max="10572" width="0" style="38" hidden="1" customWidth="1"/>
    <col min="10573" max="10798" width="0.85546875" style="38"/>
    <col min="10799" max="10799" width="3.42578125" style="38" customWidth="1"/>
    <col min="10800" max="10808" width="0.85546875" style="38"/>
    <col min="10809" max="10809" width="4.42578125" style="38" customWidth="1"/>
    <col min="10810" max="10819" width="0.85546875" style="38"/>
    <col min="10820" max="10820" width="0.85546875" style="38" customWidth="1"/>
    <col min="10821" max="10821" width="12.5703125" style="38" customWidth="1"/>
    <col min="10822" max="10822" width="13.5703125" style="38" customWidth="1"/>
    <col min="10823" max="10823" width="13.42578125" style="38" customWidth="1"/>
    <col min="10824" max="10824" width="0" style="38" hidden="1" customWidth="1"/>
    <col min="10825" max="10825" width="58" style="38" customWidth="1"/>
    <col min="10826" max="10827" width="0.85546875" style="38"/>
    <col min="10828" max="10828" width="0" style="38" hidden="1" customWidth="1"/>
    <col min="10829" max="11054" width="0.85546875" style="38"/>
    <col min="11055" max="11055" width="3.42578125" style="38" customWidth="1"/>
    <col min="11056" max="11064" width="0.85546875" style="38"/>
    <col min="11065" max="11065" width="4.42578125" style="38" customWidth="1"/>
    <col min="11066" max="11075" width="0.85546875" style="38"/>
    <col min="11076" max="11076" width="0.85546875" style="38" customWidth="1"/>
    <col min="11077" max="11077" width="12.5703125" style="38" customWidth="1"/>
    <col min="11078" max="11078" width="13.5703125" style="38" customWidth="1"/>
    <col min="11079" max="11079" width="13.42578125" style="38" customWidth="1"/>
    <col min="11080" max="11080" width="0" style="38" hidden="1" customWidth="1"/>
    <col min="11081" max="11081" width="58" style="38" customWidth="1"/>
    <col min="11082" max="11083" width="0.85546875" style="38"/>
    <col min="11084" max="11084" width="0" style="38" hidden="1" customWidth="1"/>
    <col min="11085" max="11310" width="0.85546875" style="38"/>
    <col min="11311" max="11311" width="3.42578125" style="38" customWidth="1"/>
    <col min="11312" max="11320" width="0.85546875" style="38"/>
    <col min="11321" max="11321" width="4.42578125" style="38" customWidth="1"/>
    <col min="11322" max="11331" width="0.85546875" style="38"/>
    <col min="11332" max="11332" width="0.85546875" style="38" customWidth="1"/>
    <col min="11333" max="11333" width="12.5703125" style="38" customWidth="1"/>
    <col min="11334" max="11334" width="13.5703125" style="38" customWidth="1"/>
    <col min="11335" max="11335" width="13.42578125" style="38" customWidth="1"/>
    <col min="11336" max="11336" width="0" style="38" hidden="1" customWidth="1"/>
    <col min="11337" max="11337" width="58" style="38" customWidth="1"/>
    <col min="11338" max="11339" width="0.85546875" style="38"/>
    <col min="11340" max="11340" width="0" style="38" hidden="1" customWidth="1"/>
    <col min="11341" max="11566" width="0.85546875" style="38"/>
    <col min="11567" max="11567" width="3.42578125" style="38" customWidth="1"/>
    <col min="11568" max="11576" width="0.85546875" style="38"/>
    <col min="11577" max="11577" width="4.42578125" style="38" customWidth="1"/>
    <col min="11578" max="11587" width="0.85546875" style="38"/>
    <col min="11588" max="11588" width="0.85546875" style="38" customWidth="1"/>
    <col min="11589" max="11589" width="12.5703125" style="38" customWidth="1"/>
    <col min="11590" max="11590" width="13.5703125" style="38" customWidth="1"/>
    <col min="11591" max="11591" width="13.42578125" style="38" customWidth="1"/>
    <col min="11592" max="11592" width="0" style="38" hidden="1" customWidth="1"/>
    <col min="11593" max="11593" width="58" style="38" customWidth="1"/>
    <col min="11594" max="11595" width="0.85546875" style="38"/>
    <col min="11596" max="11596" width="0" style="38" hidden="1" customWidth="1"/>
    <col min="11597" max="11822" width="0.85546875" style="38"/>
    <col min="11823" max="11823" width="3.42578125" style="38" customWidth="1"/>
    <col min="11824" max="11832" width="0.85546875" style="38"/>
    <col min="11833" max="11833" width="4.42578125" style="38" customWidth="1"/>
    <col min="11834" max="11843" width="0.85546875" style="38"/>
    <col min="11844" max="11844" width="0.85546875" style="38" customWidth="1"/>
    <col min="11845" max="11845" width="12.5703125" style="38" customWidth="1"/>
    <col min="11846" max="11846" width="13.5703125" style="38" customWidth="1"/>
    <col min="11847" max="11847" width="13.42578125" style="38" customWidth="1"/>
    <col min="11848" max="11848" width="0" style="38" hidden="1" customWidth="1"/>
    <col min="11849" max="11849" width="58" style="38" customWidth="1"/>
    <col min="11850" max="11851" width="0.85546875" style="38"/>
    <col min="11852" max="11852" width="0" style="38" hidden="1" customWidth="1"/>
    <col min="11853" max="12078" width="0.85546875" style="38"/>
    <col min="12079" max="12079" width="3.42578125" style="38" customWidth="1"/>
    <col min="12080" max="12088" width="0.85546875" style="38"/>
    <col min="12089" max="12089" width="4.42578125" style="38" customWidth="1"/>
    <col min="12090" max="12099" width="0.85546875" style="38"/>
    <col min="12100" max="12100" width="0.85546875" style="38" customWidth="1"/>
    <col min="12101" max="12101" width="12.5703125" style="38" customWidth="1"/>
    <col min="12102" max="12102" width="13.5703125" style="38" customWidth="1"/>
    <col min="12103" max="12103" width="13.42578125" style="38" customWidth="1"/>
    <col min="12104" max="12104" width="0" style="38" hidden="1" customWidth="1"/>
    <col min="12105" max="12105" width="58" style="38" customWidth="1"/>
    <col min="12106" max="12107" width="0.85546875" style="38"/>
    <col min="12108" max="12108" width="0" style="38" hidden="1" customWidth="1"/>
    <col min="12109" max="12334" width="0.85546875" style="38"/>
    <col min="12335" max="12335" width="3.42578125" style="38" customWidth="1"/>
    <col min="12336" max="12344" width="0.85546875" style="38"/>
    <col min="12345" max="12345" width="4.42578125" style="38" customWidth="1"/>
    <col min="12346" max="12355" width="0.85546875" style="38"/>
    <col min="12356" max="12356" width="0.85546875" style="38" customWidth="1"/>
    <col min="12357" max="12357" width="12.5703125" style="38" customWidth="1"/>
    <col min="12358" max="12358" width="13.5703125" style="38" customWidth="1"/>
    <col min="12359" max="12359" width="13.42578125" style="38" customWidth="1"/>
    <col min="12360" max="12360" width="0" style="38" hidden="1" customWidth="1"/>
    <col min="12361" max="12361" width="58" style="38" customWidth="1"/>
    <col min="12362" max="12363" width="0.85546875" style="38"/>
    <col min="12364" max="12364" width="0" style="38" hidden="1" customWidth="1"/>
    <col min="12365" max="12590" width="0.85546875" style="38"/>
    <col min="12591" max="12591" width="3.42578125" style="38" customWidth="1"/>
    <col min="12592" max="12600" width="0.85546875" style="38"/>
    <col min="12601" max="12601" width="4.42578125" style="38" customWidth="1"/>
    <col min="12602" max="12611" width="0.85546875" style="38"/>
    <col min="12612" max="12612" width="0.85546875" style="38" customWidth="1"/>
    <col min="12613" max="12613" width="12.5703125" style="38" customWidth="1"/>
    <col min="12614" max="12614" width="13.5703125" style="38" customWidth="1"/>
    <col min="12615" max="12615" width="13.42578125" style="38" customWidth="1"/>
    <col min="12616" max="12616" width="0" style="38" hidden="1" customWidth="1"/>
    <col min="12617" max="12617" width="58" style="38" customWidth="1"/>
    <col min="12618" max="12619" width="0.85546875" style="38"/>
    <col min="12620" max="12620" width="0" style="38" hidden="1" customWidth="1"/>
    <col min="12621" max="12846" width="0.85546875" style="38"/>
    <col min="12847" max="12847" width="3.42578125" style="38" customWidth="1"/>
    <col min="12848" max="12856" width="0.85546875" style="38"/>
    <col min="12857" max="12857" width="4.42578125" style="38" customWidth="1"/>
    <col min="12858" max="12867" width="0.85546875" style="38"/>
    <col min="12868" max="12868" width="0.85546875" style="38" customWidth="1"/>
    <col min="12869" max="12869" width="12.5703125" style="38" customWidth="1"/>
    <col min="12870" max="12870" width="13.5703125" style="38" customWidth="1"/>
    <col min="12871" max="12871" width="13.42578125" style="38" customWidth="1"/>
    <col min="12872" max="12872" width="0" style="38" hidden="1" customWidth="1"/>
    <col min="12873" max="12873" width="58" style="38" customWidth="1"/>
    <col min="12874" max="12875" width="0.85546875" style="38"/>
    <col min="12876" max="12876" width="0" style="38" hidden="1" customWidth="1"/>
    <col min="12877" max="13102" width="0.85546875" style="38"/>
    <col min="13103" max="13103" width="3.42578125" style="38" customWidth="1"/>
    <col min="13104" max="13112" width="0.85546875" style="38"/>
    <col min="13113" max="13113" width="4.42578125" style="38" customWidth="1"/>
    <col min="13114" max="13123" width="0.85546875" style="38"/>
    <col min="13124" max="13124" width="0.85546875" style="38" customWidth="1"/>
    <col min="13125" max="13125" width="12.5703125" style="38" customWidth="1"/>
    <col min="13126" max="13126" width="13.5703125" style="38" customWidth="1"/>
    <col min="13127" max="13127" width="13.42578125" style="38" customWidth="1"/>
    <col min="13128" max="13128" width="0" style="38" hidden="1" customWidth="1"/>
    <col min="13129" max="13129" width="58" style="38" customWidth="1"/>
    <col min="13130" max="13131" width="0.85546875" style="38"/>
    <col min="13132" max="13132" width="0" style="38" hidden="1" customWidth="1"/>
    <col min="13133" max="13358" width="0.85546875" style="38"/>
    <col min="13359" max="13359" width="3.42578125" style="38" customWidth="1"/>
    <col min="13360" max="13368" width="0.85546875" style="38"/>
    <col min="13369" max="13369" width="4.42578125" style="38" customWidth="1"/>
    <col min="13370" max="13379" width="0.85546875" style="38"/>
    <col min="13380" max="13380" width="0.85546875" style="38" customWidth="1"/>
    <col min="13381" max="13381" width="12.5703125" style="38" customWidth="1"/>
    <col min="13382" max="13382" width="13.5703125" style="38" customWidth="1"/>
    <col min="13383" max="13383" width="13.42578125" style="38" customWidth="1"/>
    <col min="13384" max="13384" width="0" style="38" hidden="1" customWidth="1"/>
    <col min="13385" max="13385" width="58" style="38" customWidth="1"/>
    <col min="13386" max="13387" width="0.85546875" style="38"/>
    <col min="13388" max="13388" width="0" style="38" hidden="1" customWidth="1"/>
    <col min="13389" max="13614" width="0.85546875" style="38"/>
    <col min="13615" max="13615" width="3.42578125" style="38" customWidth="1"/>
    <col min="13616" max="13624" width="0.85546875" style="38"/>
    <col min="13625" max="13625" width="4.42578125" style="38" customWidth="1"/>
    <col min="13626" max="13635" width="0.85546875" style="38"/>
    <col min="13636" max="13636" width="0.85546875" style="38" customWidth="1"/>
    <col min="13637" max="13637" width="12.5703125" style="38" customWidth="1"/>
    <col min="13638" max="13638" width="13.5703125" style="38" customWidth="1"/>
    <col min="13639" max="13639" width="13.42578125" style="38" customWidth="1"/>
    <col min="13640" max="13640" width="0" style="38" hidden="1" customWidth="1"/>
    <col min="13641" max="13641" width="58" style="38" customWidth="1"/>
    <col min="13642" max="13643" width="0.85546875" style="38"/>
    <col min="13644" max="13644" width="0" style="38" hidden="1" customWidth="1"/>
    <col min="13645" max="13870" width="0.85546875" style="38"/>
    <col min="13871" max="13871" width="3.42578125" style="38" customWidth="1"/>
    <col min="13872" max="13880" width="0.85546875" style="38"/>
    <col min="13881" max="13881" width="4.42578125" style="38" customWidth="1"/>
    <col min="13882" max="13891" width="0.85546875" style="38"/>
    <col min="13892" max="13892" width="0.85546875" style="38" customWidth="1"/>
    <col min="13893" max="13893" width="12.5703125" style="38" customWidth="1"/>
    <col min="13894" max="13894" width="13.5703125" style="38" customWidth="1"/>
    <col min="13895" max="13895" width="13.42578125" style="38" customWidth="1"/>
    <col min="13896" max="13896" width="0" style="38" hidden="1" customWidth="1"/>
    <col min="13897" max="13897" width="58" style="38" customWidth="1"/>
    <col min="13898" max="13899" width="0.85546875" style="38"/>
    <col min="13900" max="13900" width="0" style="38" hidden="1" customWidth="1"/>
    <col min="13901" max="14126" width="0.85546875" style="38"/>
    <col min="14127" max="14127" width="3.42578125" style="38" customWidth="1"/>
    <col min="14128" max="14136" width="0.85546875" style="38"/>
    <col min="14137" max="14137" width="4.42578125" style="38" customWidth="1"/>
    <col min="14138" max="14147" width="0.85546875" style="38"/>
    <col min="14148" max="14148" width="0.85546875" style="38" customWidth="1"/>
    <col min="14149" max="14149" width="12.5703125" style="38" customWidth="1"/>
    <col min="14150" max="14150" width="13.5703125" style="38" customWidth="1"/>
    <col min="14151" max="14151" width="13.42578125" style="38" customWidth="1"/>
    <col min="14152" max="14152" width="0" style="38" hidden="1" customWidth="1"/>
    <col min="14153" max="14153" width="58" style="38" customWidth="1"/>
    <col min="14154" max="14155" width="0.85546875" style="38"/>
    <col min="14156" max="14156" width="0" style="38" hidden="1" customWidth="1"/>
    <col min="14157" max="14382" width="0.85546875" style="38"/>
    <col min="14383" max="14383" width="3.42578125" style="38" customWidth="1"/>
    <col min="14384" max="14392" width="0.85546875" style="38"/>
    <col min="14393" max="14393" width="4.42578125" style="38" customWidth="1"/>
    <col min="14394" max="14403" width="0.85546875" style="38"/>
    <col min="14404" max="14404" width="0.85546875" style="38" customWidth="1"/>
    <col min="14405" max="14405" width="12.5703125" style="38" customWidth="1"/>
    <col min="14406" max="14406" width="13.5703125" style="38" customWidth="1"/>
    <col min="14407" max="14407" width="13.42578125" style="38" customWidth="1"/>
    <col min="14408" max="14408" width="0" style="38" hidden="1" customWidth="1"/>
    <col min="14409" max="14409" width="58" style="38" customWidth="1"/>
    <col min="14410" max="14411" width="0.85546875" style="38"/>
    <col min="14412" max="14412" width="0" style="38" hidden="1" customWidth="1"/>
    <col min="14413" max="14638" width="0.85546875" style="38"/>
    <col min="14639" max="14639" width="3.42578125" style="38" customWidth="1"/>
    <col min="14640" max="14648" width="0.85546875" style="38"/>
    <col min="14649" max="14649" width="4.42578125" style="38" customWidth="1"/>
    <col min="14650" max="14659" width="0.85546875" style="38"/>
    <col min="14660" max="14660" width="0.85546875" style="38" customWidth="1"/>
    <col min="14661" max="14661" width="12.5703125" style="38" customWidth="1"/>
    <col min="14662" max="14662" width="13.5703125" style="38" customWidth="1"/>
    <col min="14663" max="14663" width="13.42578125" style="38" customWidth="1"/>
    <col min="14664" max="14664" width="0" style="38" hidden="1" customWidth="1"/>
    <col min="14665" max="14665" width="58" style="38" customWidth="1"/>
    <col min="14666" max="14667" width="0.85546875" style="38"/>
    <col min="14668" max="14668" width="0" style="38" hidden="1" customWidth="1"/>
    <col min="14669" max="14894" width="0.85546875" style="38"/>
    <col min="14895" max="14895" width="3.42578125" style="38" customWidth="1"/>
    <col min="14896" max="14904" width="0.85546875" style="38"/>
    <col min="14905" max="14905" width="4.42578125" style="38" customWidth="1"/>
    <col min="14906" max="14915" width="0.85546875" style="38"/>
    <col min="14916" max="14916" width="0.85546875" style="38" customWidth="1"/>
    <col min="14917" max="14917" width="12.5703125" style="38" customWidth="1"/>
    <col min="14918" max="14918" width="13.5703125" style="38" customWidth="1"/>
    <col min="14919" max="14919" width="13.42578125" style="38" customWidth="1"/>
    <col min="14920" max="14920" width="0" style="38" hidden="1" customWidth="1"/>
    <col min="14921" max="14921" width="58" style="38" customWidth="1"/>
    <col min="14922" max="14923" width="0.85546875" style="38"/>
    <col min="14924" max="14924" width="0" style="38" hidden="1" customWidth="1"/>
    <col min="14925" max="15150" width="0.85546875" style="38"/>
    <col min="15151" max="15151" width="3.42578125" style="38" customWidth="1"/>
    <col min="15152" max="15160" width="0.85546875" style="38"/>
    <col min="15161" max="15161" width="4.42578125" style="38" customWidth="1"/>
    <col min="15162" max="15171" width="0.85546875" style="38"/>
    <col min="15172" max="15172" width="0.85546875" style="38" customWidth="1"/>
    <col min="15173" max="15173" width="12.5703125" style="38" customWidth="1"/>
    <col min="15174" max="15174" width="13.5703125" style="38" customWidth="1"/>
    <col min="15175" max="15175" width="13.42578125" style="38" customWidth="1"/>
    <col min="15176" max="15176" width="0" style="38" hidden="1" customWidth="1"/>
    <col min="15177" max="15177" width="58" style="38" customWidth="1"/>
    <col min="15178" max="15179" width="0.85546875" style="38"/>
    <col min="15180" max="15180" width="0" style="38" hidden="1" customWidth="1"/>
    <col min="15181" max="15406" width="0.85546875" style="38"/>
    <col min="15407" max="15407" width="3.42578125" style="38" customWidth="1"/>
    <col min="15408" max="15416" width="0.85546875" style="38"/>
    <col min="15417" max="15417" width="4.42578125" style="38" customWidth="1"/>
    <col min="15418" max="15427" width="0.85546875" style="38"/>
    <col min="15428" max="15428" width="0.85546875" style="38" customWidth="1"/>
    <col min="15429" max="15429" width="12.5703125" style="38" customWidth="1"/>
    <col min="15430" max="15430" width="13.5703125" style="38" customWidth="1"/>
    <col min="15431" max="15431" width="13.42578125" style="38" customWidth="1"/>
    <col min="15432" max="15432" width="0" style="38" hidden="1" customWidth="1"/>
    <col min="15433" max="15433" width="58" style="38" customWidth="1"/>
    <col min="15434" max="15435" width="0.85546875" style="38"/>
    <col min="15436" max="15436" width="0" style="38" hidden="1" customWidth="1"/>
    <col min="15437" max="15662" width="0.85546875" style="38"/>
    <col min="15663" max="15663" width="3.42578125" style="38" customWidth="1"/>
    <col min="15664" max="15672" width="0.85546875" style="38"/>
    <col min="15673" max="15673" width="4.42578125" style="38" customWidth="1"/>
    <col min="15674" max="15683" width="0.85546875" style="38"/>
    <col min="15684" max="15684" width="0.85546875" style="38" customWidth="1"/>
    <col min="15685" max="15685" width="12.5703125" style="38" customWidth="1"/>
    <col min="15686" max="15686" width="13.5703125" style="38" customWidth="1"/>
    <col min="15687" max="15687" width="13.42578125" style="38" customWidth="1"/>
    <col min="15688" max="15688" width="0" style="38" hidden="1" customWidth="1"/>
    <col min="15689" max="15689" width="58" style="38" customWidth="1"/>
    <col min="15690" max="15691" width="0.85546875" style="38"/>
    <col min="15692" max="15692" width="0" style="38" hidden="1" customWidth="1"/>
    <col min="15693" max="15918" width="0.85546875" style="38"/>
    <col min="15919" max="15919" width="3.42578125" style="38" customWidth="1"/>
    <col min="15920" max="15928" width="0.85546875" style="38"/>
    <col min="15929" max="15929" width="4.42578125" style="38" customWidth="1"/>
    <col min="15930" max="15939" width="0.85546875" style="38"/>
    <col min="15940" max="15940" width="0.85546875" style="38" customWidth="1"/>
    <col min="15941" max="15941" width="12.5703125" style="38" customWidth="1"/>
    <col min="15942" max="15942" width="13.5703125" style="38" customWidth="1"/>
    <col min="15943" max="15943" width="13.42578125" style="38" customWidth="1"/>
    <col min="15944" max="15944" width="0" style="38" hidden="1" customWidth="1"/>
    <col min="15945" max="15945" width="58" style="38" customWidth="1"/>
    <col min="15946" max="15947" width="0.85546875" style="38"/>
    <col min="15948" max="15948" width="0" style="38" hidden="1" customWidth="1"/>
    <col min="15949" max="16174" width="0.85546875" style="38"/>
    <col min="16175" max="16175" width="3.42578125" style="38" customWidth="1"/>
    <col min="16176" max="16184" width="0.85546875" style="38"/>
    <col min="16185" max="16185" width="4.42578125" style="38" customWidth="1"/>
    <col min="16186" max="16195" width="0.85546875" style="38"/>
    <col min="16196" max="16196" width="0.85546875" style="38" customWidth="1"/>
    <col min="16197" max="16197" width="12.5703125" style="38" customWidth="1"/>
    <col min="16198" max="16198" width="13.5703125" style="38" customWidth="1"/>
    <col min="16199" max="16199" width="13.42578125" style="38" customWidth="1"/>
    <col min="16200" max="16200" width="0" style="38" hidden="1" customWidth="1"/>
    <col min="16201" max="16201" width="58" style="38" customWidth="1"/>
    <col min="16202" max="16203" width="0.85546875" style="38"/>
    <col min="16204" max="16204" width="0" style="38" hidden="1" customWidth="1"/>
    <col min="16205" max="16384" width="0.85546875" style="38"/>
  </cols>
  <sheetData>
    <row r="1" spans="1:73" s="35" customFormat="1" ht="12" customHeight="1">
      <c r="BS1" s="36"/>
      <c r="BU1" s="37" t="s">
        <v>45</v>
      </c>
    </row>
    <row r="2" spans="1:73" s="35" customFormat="1" ht="12" customHeight="1">
      <c r="BS2" s="36"/>
      <c r="BU2" s="37" t="s">
        <v>46</v>
      </c>
    </row>
    <row r="3" spans="1:73" s="35" customFormat="1" ht="12" customHeight="1">
      <c r="BS3" s="36"/>
      <c r="BU3" s="37" t="s">
        <v>47</v>
      </c>
    </row>
    <row r="4" spans="1:73" ht="21" customHeight="1"/>
    <row r="5" spans="1:73" s="40" customFormat="1" ht="14.25" customHeight="1">
      <c r="A5" s="144" t="s">
        <v>48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</row>
    <row r="6" spans="1:73" s="40" customFormat="1" ht="14.25" customHeight="1">
      <c r="A6" s="144" t="s">
        <v>49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</row>
    <row r="7" spans="1:73" s="40" customFormat="1" ht="14.25" customHeight="1">
      <c r="A7" s="144" t="s">
        <v>50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</row>
    <row r="8" spans="1:73" s="40" customFormat="1" ht="14.25" customHeight="1">
      <c r="A8" s="144" t="s">
        <v>51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</row>
    <row r="9" spans="1:73" ht="21" customHeight="1">
      <c r="B9" s="75"/>
      <c r="C9" s="75"/>
      <c r="D9" s="75"/>
    </row>
    <row r="10" spans="1:73">
      <c r="B10" s="75"/>
      <c r="C10" s="76" t="s">
        <v>52</v>
      </c>
      <c r="D10" s="76"/>
      <c r="AG10" s="145" t="s">
        <v>53</v>
      </c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</row>
    <row r="11" spans="1:73">
      <c r="C11" s="41" t="s">
        <v>54</v>
      </c>
      <c r="D11" s="41"/>
      <c r="J11" s="146" t="s">
        <v>55</v>
      </c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</row>
    <row r="12" spans="1:73">
      <c r="C12" s="41" t="s">
        <v>56</v>
      </c>
      <c r="D12" s="41"/>
      <c r="J12" s="134" t="s">
        <v>57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</row>
    <row r="13" spans="1:73">
      <c r="C13" s="41" t="s">
        <v>58</v>
      </c>
      <c r="D13" s="41"/>
      <c r="AQ13" s="135" t="s">
        <v>59</v>
      </c>
      <c r="AR13" s="135"/>
      <c r="AS13" s="135"/>
      <c r="AT13" s="135"/>
      <c r="AU13" s="135"/>
      <c r="AV13" s="135"/>
      <c r="AW13" s="135"/>
      <c r="AX13" s="135"/>
      <c r="AY13" s="136" t="s">
        <v>60</v>
      </c>
      <c r="AZ13" s="136"/>
      <c r="BA13" s="135" t="s">
        <v>61</v>
      </c>
      <c r="BB13" s="135"/>
      <c r="BC13" s="135"/>
      <c r="BD13" s="135"/>
      <c r="BE13" s="135"/>
      <c r="BF13" s="135"/>
      <c r="BG13" s="135"/>
      <c r="BH13" s="38" t="s">
        <v>62</v>
      </c>
    </row>
    <row r="14" spans="1:73" ht="15" customHeight="1">
      <c r="BU14" s="111" t="s">
        <v>279</v>
      </c>
    </row>
    <row r="15" spans="1:73" s="42" customFormat="1" ht="13.5">
      <c r="A15" s="137" t="s">
        <v>0</v>
      </c>
      <c r="B15" s="138"/>
      <c r="C15" s="138"/>
      <c r="D15" s="138"/>
      <c r="E15" s="138"/>
      <c r="F15" s="138"/>
      <c r="G15" s="138"/>
      <c r="H15" s="138"/>
      <c r="I15" s="139"/>
      <c r="J15" s="143" t="s">
        <v>1</v>
      </c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7" t="s">
        <v>2</v>
      </c>
      <c r="BI15" s="138"/>
      <c r="BJ15" s="138"/>
      <c r="BK15" s="138"/>
      <c r="BL15" s="138"/>
      <c r="BM15" s="138"/>
      <c r="BN15" s="138"/>
      <c r="BO15" s="138"/>
      <c r="BP15" s="138"/>
      <c r="BQ15" s="138"/>
      <c r="BR15" s="139"/>
      <c r="BS15" s="143" t="s">
        <v>216</v>
      </c>
      <c r="BT15" s="138"/>
      <c r="BU15" s="147" t="s">
        <v>63</v>
      </c>
    </row>
    <row r="16" spans="1:73" s="42" customFormat="1" ht="13.5">
      <c r="A16" s="140"/>
      <c r="B16" s="141"/>
      <c r="C16" s="141"/>
      <c r="D16" s="141"/>
      <c r="E16" s="141"/>
      <c r="F16" s="141"/>
      <c r="G16" s="141"/>
      <c r="H16" s="141"/>
      <c r="I16" s="142"/>
      <c r="J16" s="140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0"/>
      <c r="BI16" s="141"/>
      <c r="BJ16" s="141"/>
      <c r="BK16" s="141"/>
      <c r="BL16" s="141"/>
      <c r="BM16" s="141"/>
      <c r="BN16" s="141"/>
      <c r="BO16" s="141"/>
      <c r="BP16" s="141"/>
      <c r="BQ16" s="141"/>
      <c r="BR16" s="142"/>
      <c r="BS16" s="43" t="s">
        <v>3</v>
      </c>
      <c r="BT16" s="87" t="s">
        <v>217</v>
      </c>
      <c r="BU16" s="147"/>
    </row>
    <row r="17" spans="1:76" s="42" customFormat="1" ht="13.5">
      <c r="A17" s="127" t="s">
        <v>64</v>
      </c>
      <c r="B17" s="128"/>
      <c r="C17" s="128"/>
      <c r="D17" s="128"/>
      <c r="E17" s="128"/>
      <c r="F17" s="128"/>
      <c r="G17" s="128"/>
      <c r="H17" s="128"/>
      <c r="I17" s="129"/>
      <c r="J17" s="44"/>
      <c r="K17" s="130" t="s">
        <v>65</v>
      </c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1" t="s">
        <v>66</v>
      </c>
      <c r="BI17" s="132"/>
      <c r="BJ17" s="132"/>
      <c r="BK17" s="132"/>
      <c r="BL17" s="132"/>
      <c r="BM17" s="132"/>
      <c r="BN17" s="132"/>
      <c r="BO17" s="132"/>
      <c r="BP17" s="132"/>
      <c r="BQ17" s="132"/>
      <c r="BR17" s="133"/>
      <c r="BS17" s="45" t="s">
        <v>66</v>
      </c>
      <c r="BT17" s="44" t="s">
        <v>66</v>
      </c>
      <c r="BU17" s="52" t="s">
        <v>66</v>
      </c>
      <c r="BW17" s="50"/>
    </row>
    <row r="18" spans="1:76" s="42" customFormat="1" ht="13.5">
      <c r="A18" s="127" t="s">
        <v>67</v>
      </c>
      <c r="B18" s="128"/>
      <c r="C18" s="128"/>
      <c r="D18" s="128"/>
      <c r="E18" s="128"/>
      <c r="F18" s="128"/>
      <c r="G18" s="128"/>
      <c r="H18" s="128"/>
      <c r="I18" s="129"/>
      <c r="J18" s="44"/>
      <c r="K18" s="130" t="s">
        <v>68</v>
      </c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1" t="s">
        <v>4</v>
      </c>
      <c r="BI18" s="132"/>
      <c r="BJ18" s="132"/>
      <c r="BK18" s="132"/>
      <c r="BL18" s="132"/>
      <c r="BM18" s="132"/>
      <c r="BN18" s="132"/>
      <c r="BO18" s="132"/>
      <c r="BP18" s="132"/>
      <c r="BQ18" s="132"/>
      <c r="BR18" s="133"/>
      <c r="BS18" s="46">
        <v>12367.920000000002</v>
      </c>
      <c r="BT18" s="47">
        <f>BT19+BT34+BT48+BT50</f>
        <v>11136.566450000002</v>
      </c>
      <c r="BU18" s="53"/>
      <c r="BW18" s="50"/>
      <c r="BX18" s="48">
        <f>+BT18/BS18-1</f>
        <v>-9.9560277718484524E-2</v>
      </c>
    </row>
    <row r="19" spans="1:76" s="42" customFormat="1" ht="13.5">
      <c r="A19" s="127" t="s">
        <v>69</v>
      </c>
      <c r="B19" s="128"/>
      <c r="C19" s="128"/>
      <c r="D19" s="128"/>
      <c r="E19" s="128"/>
      <c r="F19" s="128"/>
      <c r="G19" s="128"/>
      <c r="H19" s="128"/>
      <c r="I19" s="129"/>
      <c r="J19" s="44"/>
      <c r="K19" s="130" t="s">
        <v>70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1" t="s">
        <v>4</v>
      </c>
      <c r="BI19" s="132"/>
      <c r="BJ19" s="132"/>
      <c r="BK19" s="132"/>
      <c r="BL19" s="132"/>
      <c r="BM19" s="132"/>
      <c r="BN19" s="132"/>
      <c r="BO19" s="132"/>
      <c r="BP19" s="132"/>
      <c r="BQ19" s="132"/>
      <c r="BR19" s="133"/>
      <c r="BS19" s="46">
        <v>8271.7900000000009</v>
      </c>
      <c r="BT19" s="47">
        <f>+BT20+BT25+BT27+BT32+BT33</f>
        <v>7112.1200000000008</v>
      </c>
      <c r="BU19" s="53"/>
      <c r="BW19" s="115">
        <v>0.35360056404751961</v>
      </c>
      <c r="BX19" s="48">
        <f>+BT19/BS19-1</f>
        <v>-0.14019577382888104</v>
      </c>
    </row>
    <row r="20" spans="1:76" s="42" customFormat="1" ht="13.5">
      <c r="A20" s="127" t="s">
        <v>71</v>
      </c>
      <c r="B20" s="128"/>
      <c r="C20" s="128"/>
      <c r="D20" s="128"/>
      <c r="E20" s="128"/>
      <c r="F20" s="128"/>
      <c r="G20" s="128"/>
      <c r="H20" s="128"/>
      <c r="I20" s="129"/>
      <c r="J20" s="44"/>
      <c r="K20" s="130" t="s">
        <v>6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1" t="s">
        <v>4</v>
      </c>
      <c r="BI20" s="132"/>
      <c r="BJ20" s="132"/>
      <c r="BK20" s="132"/>
      <c r="BL20" s="132"/>
      <c r="BM20" s="132"/>
      <c r="BN20" s="132"/>
      <c r="BO20" s="132"/>
      <c r="BP20" s="132"/>
      <c r="BQ20" s="132"/>
      <c r="BR20" s="133"/>
      <c r="BS20" s="46">
        <v>207.55</v>
      </c>
      <c r="BT20" s="47">
        <f>+BT21+BT22+BT23</f>
        <v>23.08</v>
      </c>
      <c r="BU20" s="90"/>
      <c r="BX20" s="48">
        <f>+BT20/BS20-1</f>
        <v>-0.88879788002890869</v>
      </c>
    </row>
    <row r="21" spans="1:76" s="42" customFormat="1" ht="26.25" customHeight="1">
      <c r="A21" s="127" t="s">
        <v>72</v>
      </c>
      <c r="B21" s="128"/>
      <c r="C21" s="128"/>
      <c r="D21" s="128"/>
      <c r="E21" s="128"/>
      <c r="F21" s="128"/>
      <c r="G21" s="128"/>
      <c r="H21" s="128"/>
      <c r="I21" s="129"/>
      <c r="J21" s="44"/>
      <c r="K21" s="130" t="s">
        <v>73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1" t="s">
        <v>4</v>
      </c>
      <c r="BI21" s="132"/>
      <c r="BJ21" s="132"/>
      <c r="BK21" s="132"/>
      <c r="BL21" s="132"/>
      <c r="BM21" s="132"/>
      <c r="BN21" s="132"/>
      <c r="BO21" s="132"/>
      <c r="BP21" s="132"/>
      <c r="BQ21" s="132"/>
      <c r="BR21" s="133"/>
      <c r="BS21" s="46"/>
      <c r="BT21" s="47"/>
      <c r="BU21" s="53"/>
      <c r="BX21" s="48"/>
    </row>
    <row r="22" spans="1:76" s="42" customFormat="1" ht="27">
      <c r="A22" s="127" t="s">
        <v>74</v>
      </c>
      <c r="B22" s="128"/>
      <c r="C22" s="128"/>
      <c r="D22" s="128"/>
      <c r="E22" s="128"/>
      <c r="F22" s="128"/>
      <c r="G22" s="128"/>
      <c r="H22" s="128"/>
      <c r="I22" s="129"/>
      <c r="J22" s="44"/>
      <c r="K22" s="130" t="s">
        <v>75</v>
      </c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1" t="s">
        <v>4</v>
      </c>
      <c r="BI22" s="132"/>
      <c r="BJ22" s="132"/>
      <c r="BK22" s="132"/>
      <c r="BL22" s="132"/>
      <c r="BM22" s="132"/>
      <c r="BN22" s="132"/>
      <c r="BO22" s="132"/>
      <c r="BP22" s="132"/>
      <c r="BQ22" s="132"/>
      <c r="BR22" s="133"/>
      <c r="BS22" s="46">
        <v>207.55</v>
      </c>
      <c r="BT22" s="47">
        <v>23.08</v>
      </c>
      <c r="BU22" s="53" t="s">
        <v>218</v>
      </c>
      <c r="BX22" s="48">
        <f>+BT22/BS22-1</f>
        <v>-0.88879788002890869</v>
      </c>
    </row>
    <row r="23" spans="1:76" s="42" customFormat="1" ht="42.75" customHeight="1">
      <c r="A23" s="127" t="s">
        <v>76</v>
      </c>
      <c r="B23" s="128"/>
      <c r="C23" s="128"/>
      <c r="D23" s="128"/>
      <c r="E23" s="128"/>
      <c r="F23" s="128"/>
      <c r="G23" s="128"/>
      <c r="H23" s="128"/>
      <c r="I23" s="129"/>
      <c r="J23" s="44"/>
      <c r="K23" s="130" t="s">
        <v>77</v>
      </c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1" t="s">
        <v>4</v>
      </c>
      <c r="BI23" s="132"/>
      <c r="BJ23" s="132"/>
      <c r="BK23" s="132"/>
      <c r="BL23" s="132"/>
      <c r="BM23" s="132"/>
      <c r="BN23" s="132"/>
      <c r="BO23" s="132"/>
      <c r="BP23" s="132"/>
      <c r="BQ23" s="132"/>
      <c r="BR23" s="133"/>
      <c r="BS23" s="46"/>
      <c r="BT23" s="47"/>
      <c r="BU23" s="53"/>
      <c r="BX23" s="48"/>
    </row>
    <row r="24" spans="1:76" s="42" customFormat="1" ht="13.5">
      <c r="A24" s="127" t="s">
        <v>78</v>
      </c>
      <c r="B24" s="128"/>
      <c r="C24" s="128"/>
      <c r="D24" s="128"/>
      <c r="E24" s="128"/>
      <c r="F24" s="128"/>
      <c r="G24" s="128"/>
      <c r="H24" s="128"/>
      <c r="I24" s="129"/>
      <c r="J24" s="44"/>
      <c r="K24" s="130" t="s">
        <v>7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1" t="s">
        <v>4</v>
      </c>
      <c r="BI24" s="132"/>
      <c r="BJ24" s="132"/>
      <c r="BK24" s="132"/>
      <c r="BL24" s="132"/>
      <c r="BM24" s="132"/>
      <c r="BN24" s="132"/>
      <c r="BO24" s="132"/>
      <c r="BP24" s="132"/>
      <c r="BQ24" s="132"/>
      <c r="BR24" s="133"/>
      <c r="BS24" s="46"/>
      <c r="BT24" s="47"/>
      <c r="BU24" s="53"/>
      <c r="BX24" s="48"/>
    </row>
    <row r="25" spans="1:76" s="42" customFormat="1" ht="40.5">
      <c r="A25" s="127" t="s">
        <v>79</v>
      </c>
      <c r="B25" s="128"/>
      <c r="C25" s="128"/>
      <c r="D25" s="128"/>
      <c r="E25" s="128"/>
      <c r="F25" s="128"/>
      <c r="G25" s="128"/>
      <c r="H25" s="128"/>
      <c r="I25" s="129"/>
      <c r="J25" s="44"/>
      <c r="K25" s="130" t="s">
        <v>80</v>
      </c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1" t="s">
        <v>4</v>
      </c>
      <c r="BI25" s="132"/>
      <c r="BJ25" s="132"/>
      <c r="BK25" s="132"/>
      <c r="BL25" s="132"/>
      <c r="BM25" s="132"/>
      <c r="BN25" s="132"/>
      <c r="BO25" s="132"/>
      <c r="BP25" s="132"/>
      <c r="BQ25" s="132"/>
      <c r="BR25" s="133"/>
      <c r="BS25" s="46">
        <v>4380.5</v>
      </c>
      <c r="BT25" s="47">
        <v>3545.53</v>
      </c>
      <c r="BU25" s="53" t="s">
        <v>219</v>
      </c>
      <c r="BX25" s="48">
        <f>+BT25/BS25-1</f>
        <v>-0.19061066088346079</v>
      </c>
    </row>
    <row r="26" spans="1:76" s="42" customFormat="1" ht="13.5">
      <c r="A26" s="127" t="s">
        <v>81</v>
      </c>
      <c r="B26" s="128"/>
      <c r="C26" s="128"/>
      <c r="D26" s="128"/>
      <c r="E26" s="128"/>
      <c r="F26" s="128"/>
      <c r="G26" s="128"/>
      <c r="H26" s="128"/>
      <c r="I26" s="129"/>
      <c r="J26" s="44"/>
      <c r="K26" s="130" t="s">
        <v>7</v>
      </c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1" t="s">
        <v>4</v>
      </c>
      <c r="BI26" s="132"/>
      <c r="BJ26" s="132"/>
      <c r="BK26" s="132"/>
      <c r="BL26" s="132"/>
      <c r="BM26" s="132"/>
      <c r="BN26" s="132"/>
      <c r="BO26" s="132"/>
      <c r="BP26" s="132"/>
      <c r="BQ26" s="132"/>
      <c r="BR26" s="133"/>
      <c r="BS26" s="46"/>
      <c r="BT26" s="47"/>
      <c r="BU26" s="53"/>
      <c r="BX26" s="48"/>
    </row>
    <row r="27" spans="1:76" s="42" customFormat="1" ht="13.5">
      <c r="A27" s="127" t="s">
        <v>82</v>
      </c>
      <c r="B27" s="128"/>
      <c r="C27" s="128"/>
      <c r="D27" s="128"/>
      <c r="E27" s="128"/>
      <c r="F27" s="128"/>
      <c r="G27" s="128"/>
      <c r="H27" s="128"/>
      <c r="I27" s="129"/>
      <c r="J27" s="44"/>
      <c r="K27" s="130" t="s">
        <v>83</v>
      </c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1" t="s">
        <v>4</v>
      </c>
      <c r="BI27" s="132"/>
      <c r="BJ27" s="132"/>
      <c r="BK27" s="132"/>
      <c r="BL27" s="132"/>
      <c r="BM27" s="132"/>
      <c r="BN27" s="132"/>
      <c r="BO27" s="132"/>
      <c r="BP27" s="132"/>
      <c r="BQ27" s="132"/>
      <c r="BR27" s="133"/>
      <c r="BS27" s="46">
        <v>3683.74</v>
      </c>
      <c r="BT27" s="47">
        <f>+BT28+BT29+BT30+BT31</f>
        <v>3543.51</v>
      </c>
      <c r="BU27" s="53"/>
      <c r="BX27" s="48">
        <f>+BT27/BS27-1</f>
        <v>-3.8067290308219204E-2</v>
      </c>
    </row>
    <row r="28" spans="1:76" s="42" customFormat="1" ht="30" customHeight="1">
      <c r="A28" s="127" t="s">
        <v>84</v>
      </c>
      <c r="B28" s="128"/>
      <c r="C28" s="128"/>
      <c r="D28" s="128"/>
      <c r="E28" s="128"/>
      <c r="F28" s="128"/>
      <c r="G28" s="128"/>
      <c r="H28" s="128"/>
      <c r="I28" s="129"/>
      <c r="J28" s="44"/>
      <c r="K28" s="130" t="s">
        <v>85</v>
      </c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1" t="s">
        <v>4</v>
      </c>
      <c r="BI28" s="132"/>
      <c r="BJ28" s="132"/>
      <c r="BK28" s="132"/>
      <c r="BL28" s="132"/>
      <c r="BM28" s="132"/>
      <c r="BN28" s="132"/>
      <c r="BO28" s="132"/>
      <c r="BP28" s="132"/>
      <c r="BQ28" s="132"/>
      <c r="BR28" s="133"/>
      <c r="BS28" s="46"/>
      <c r="BT28" s="47"/>
      <c r="BU28" s="53"/>
      <c r="BX28" s="48"/>
    </row>
    <row r="29" spans="1:76" s="42" customFormat="1" ht="13.5">
      <c r="A29" s="127" t="s">
        <v>86</v>
      </c>
      <c r="B29" s="128"/>
      <c r="C29" s="128"/>
      <c r="D29" s="128"/>
      <c r="E29" s="128"/>
      <c r="F29" s="128"/>
      <c r="G29" s="128"/>
      <c r="H29" s="128"/>
      <c r="I29" s="129"/>
      <c r="J29" s="44"/>
      <c r="K29" s="130" t="s">
        <v>87</v>
      </c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1" t="s">
        <v>4</v>
      </c>
      <c r="BI29" s="132"/>
      <c r="BJ29" s="132"/>
      <c r="BK29" s="132"/>
      <c r="BL29" s="132"/>
      <c r="BM29" s="132"/>
      <c r="BN29" s="132"/>
      <c r="BO29" s="132"/>
      <c r="BP29" s="132"/>
      <c r="BQ29" s="132"/>
      <c r="BR29" s="133"/>
      <c r="BS29" s="46"/>
      <c r="BT29" s="47"/>
      <c r="BU29" s="53"/>
      <c r="BX29" s="48"/>
    </row>
    <row r="30" spans="1:76" s="42" customFormat="1" ht="67.5">
      <c r="A30" s="127" t="s">
        <v>88</v>
      </c>
      <c r="B30" s="128"/>
      <c r="C30" s="128"/>
      <c r="D30" s="128"/>
      <c r="E30" s="128"/>
      <c r="F30" s="128"/>
      <c r="G30" s="128"/>
      <c r="H30" s="128"/>
      <c r="I30" s="129"/>
      <c r="J30" s="44"/>
      <c r="K30" s="130" t="s">
        <v>89</v>
      </c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1" t="s">
        <v>4</v>
      </c>
      <c r="BI30" s="132"/>
      <c r="BJ30" s="132"/>
      <c r="BK30" s="132"/>
      <c r="BL30" s="132"/>
      <c r="BM30" s="132"/>
      <c r="BN30" s="132"/>
      <c r="BO30" s="132"/>
      <c r="BP30" s="132"/>
      <c r="BQ30" s="132"/>
      <c r="BR30" s="133"/>
      <c r="BS30" s="46">
        <v>2532.64</v>
      </c>
      <c r="BT30" s="47">
        <v>3004.54</v>
      </c>
      <c r="BU30" s="91" t="s">
        <v>221</v>
      </c>
      <c r="BX30" s="48">
        <f>+BT30/BS30-1</f>
        <v>0.18632731063238372</v>
      </c>
    </row>
    <row r="31" spans="1:76" s="42" customFormat="1" ht="13.5">
      <c r="A31" s="127" t="s">
        <v>90</v>
      </c>
      <c r="B31" s="128"/>
      <c r="C31" s="128"/>
      <c r="D31" s="128"/>
      <c r="E31" s="128"/>
      <c r="F31" s="128"/>
      <c r="G31" s="128"/>
      <c r="H31" s="128"/>
      <c r="I31" s="129"/>
      <c r="J31" s="44"/>
      <c r="K31" s="130" t="s">
        <v>91</v>
      </c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1" t="s">
        <v>4</v>
      </c>
      <c r="BI31" s="132"/>
      <c r="BJ31" s="132"/>
      <c r="BK31" s="132"/>
      <c r="BL31" s="132"/>
      <c r="BM31" s="132"/>
      <c r="BN31" s="132"/>
      <c r="BO31" s="132"/>
      <c r="BP31" s="132"/>
      <c r="BQ31" s="132"/>
      <c r="BR31" s="133"/>
      <c r="BS31" s="46">
        <v>1151.0999999999999</v>
      </c>
      <c r="BT31" s="47">
        <v>538.97</v>
      </c>
      <c r="BU31" s="53"/>
      <c r="BX31" s="48"/>
    </row>
    <row r="32" spans="1:76" s="42" customFormat="1" ht="13.5">
      <c r="A32" s="127" t="s">
        <v>92</v>
      </c>
      <c r="B32" s="128"/>
      <c r="C32" s="128"/>
      <c r="D32" s="128"/>
      <c r="E32" s="128"/>
      <c r="F32" s="128"/>
      <c r="G32" s="128"/>
      <c r="H32" s="128"/>
      <c r="I32" s="129"/>
      <c r="J32" s="44"/>
      <c r="K32" s="130" t="s">
        <v>93</v>
      </c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1" t="s">
        <v>4</v>
      </c>
      <c r="BI32" s="132"/>
      <c r="BJ32" s="132"/>
      <c r="BK32" s="132"/>
      <c r="BL32" s="132"/>
      <c r="BM32" s="132"/>
      <c r="BN32" s="132"/>
      <c r="BO32" s="132"/>
      <c r="BP32" s="132"/>
      <c r="BQ32" s="132"/>
      <c r="BR32" s="133"/>
      <c r="BS32" s="46"/>
      <c r="BT32" s="47"/>
      <c r="BU32" s="53"/>
      <c r="BX32" s="48"/>
    </row>
    <row r="33" spans="1:76" s="42" customFormat="1" ht="28.5" customHeight="1">
      <c r="A33" s="127" t="s">
        <v>94</v>
      </c>
      <c r="B33" s="128"/>
      <c r="C33" s="128"/>
      <c r="D33" s="128"/>
      <c r="E33" s="128"/>
      <c r="F33" s="128"/>
      <c r="G33" s="128"/>
      <c r="H33" s="128"/>
      <c r="I33" s="129"/>
      <c r="J33" s="44"/>
      <c r="K33" s="130" t="s">
        <v>95</v>
      </c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1" t="s">
        <v>4</v>
      </c>
      <c r="BI33" s="132"/>
      <c r="BJ33" s="132"/>
      <c r="BK33" s="132"/>
      <c r="BL33" s="132"/>
      <c r="BM33" s="132"/>
      <c r="BN33" s="132"/>
      <c r="BO33" s="132"/>
      <c r="BP33" s="132"/>
      <c r="BQ33" s="132"/>
      <c r="BR33" s="133"/>
      <c r="BS33" s="46"/>
      <c r="BT33" s="47"/>
      <c r="BU33" s="53"/>
      <c r="BX33" s="48"/>
    </row>
    <row r="34" spans="1:76" s="42" customFormat="1" ht="13.5">
      <c r="A34" s="127" t="s">
        <v>96</v>
      </c>
      <c r="B34" s="128"/>
      <c r="C34" s="128"/>
      <c r="D34" s="128"/>
      <c r="E34" s="128"/>
      <c r="F34" s="128"/>
      <c r="G34" s="128"/>
      <c r="H34" s="128"/>
      <c r="I34" s="129"/>
      <c r="J34" s="44"/>
      <c r="K34" s="130" t="s">
        <v>97</v>
      </c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1" t="s">
        <v>4</v>
      </c>
      <c r="BI34" s="132"/>
      <c r="BJ34" s="132"/>
      <c r="BK34" s="132"/>
      <c r="BL34" s="132"/>
      <c r="BM34" s="132"/>
      <c r="BN34" s="132"/>
      <c r="BO34" s="132"/>
      <c r="BP34" s="132"/>
      <c r="BQ34" s="132"/>
      <c r="BR34" s="133"/>
      <c r="BS34" s="46">
        <v>4096.13</v>
      </c>
      <c r="BT34" s="47">
        <f>+BT35+BT36+BT37+BT38+BT39+BT40+BT41+BT42+BT43+BT46+BT47</f>
        <v>4024.4464500000004</v>
      </c>
      <c r="BU34" s="53"/>
      <c r="BX34" s="48">
        <f>+BT34/BS34-1</f>
        <v>-1.7500311269417645E-2</v>
      </c>
    </row>
    <row r="35" spans="1:76" s="42" customFormat="1" ht="13.5">
      <c r="A35" s="127" t="s">
        <v>98</v>
      </c>
      <c r="B35" s="128"/>
      <c r="C35" s="128"/>
      <c r="D35" s="128"/>
      <c r="E35" s="128"/>
      <c r="F35" s="128"/>
      <c r="G35" s="128"/>
      <c r="H35" s="128"/>
      <c r="I35" s="129"/>
      <c r="J35" s="44"/>
      <c r="K35" s="130" t="s">
        <v>99</v>
      </c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1" t="s">
        <v>4</v>
      </c>
      <c r="BI35" s="132"/>
      <c r="BJ35" s="132"/>
      <c r="BK35" s="132"/>
      <c r="BL35" s="132"/>
      <c r="BM35" s="132"/>
      <c r="BN35" s="132"/>
      <c r="BO35" s="132"/>
      <c r="BP35" s="132"/>
      <c r="BQ35" s="132"/>
      <c r="BR35" s="133"/>
      <c r="BS35" s="46"/>
      <c r="BT35" s="47"/>
      <c r="BU35" s="53"/>
      <c r="BX35" s="48"/>
    </row>
    <row r="36" spans="1:76" s="42" customFormat="1" ht="27" customHeight="1">
      <c r="A36" s="127" t="s">
        <v>100</v>
      </c>
      <c r="B36" s="128"/>
      <c r="C36" s="128"/>
      <c r="D36" s="128"/>
      <c r="E36" s="128"/>
      <c r="F36" s="128"/>
      <c r="G36" s="128"/>
      <c r="H36" s="128"/>
      <c r="I36" s="129"/>
      <c r="J36" s="44"/>
      <c r="K36" s="130" t="s">
        <v>101</v>
      </c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1" t="s">
        <v>4</v>
      </c>
      <c r="BI36" s="132"/>
      <c r="BJ36" s="132"/>
      <c r="BK36" s="132"/>
      <c r="BL36" s="132"/>
      <c r="BM36" s="132"/>
      <c r="BN36" s="132"/>
      <c r="BO36" s="132"/>
      <c r="BP36" s="132"/>
      <c r="BQ36" s="132"/>
      <c r="BR36" s="133"/>
      <c r="BS36" s="46"/>
      <c r="BT36" s="47"/>
      <c r="BU36" s="53"/>
      <c r="BX36" s="48"/>
    </row>
    <row r="37" spans="1:76" s="42" customFormat="1" ht="13.5">
      <c r="A37" s="127" t="s">
        <v>102</v>
      </c>
      <c r="B37" s="128"/>
      <c r="C37" s="128"/>
      <c r="D37" s="128"/>
      <c r="E37" s="128"/>
      <c r="F37" s="128"/>
      <c r="G37" s="128"/>
      <c r="H37" s="128"/>
      <c r="I37" s="129"/>
      <c r="J37" s="44"/>
      <c r="K37" s="130" t="s">
        <v>103</v>
      </c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1" t="s">
        <v>4</v>
      </c>
      <c r="BI37" s="132"/>
      <c r="BJ37" s="132"/>
      <c r="BK37" s="132"/>
      <c r="BL37" s="132"/>
      <c r="BM37" s="132"/>
      <c r="BN37" s="132"/>
      <c r="BO37" s="132"/>
      <c r="BP37" s="132"/>
      <c r="BQ37" s="132"/>
      <c r="BR37" s="133"/>
      <c r="BS37" s="46"/>
      <c r="BT37" s="47"/>
      <c r="BU37" s="53"/>
      <c r="BX37" s="48"/>
    </row>
    <row r="38" spans="1:76" s="42" customFormat="1" ht="27">
      <c r="A38" s="127" t="s">
        <v>104</v>
      </c>
      <c r="B38" s="128"/>
      <c r="C38" s="128"/>
      <c r="D38" s="128"/>
      <c r="E38" s="128"/>
      <c r="F38" s="128"/>
      <c r="G38" s="128"/>
      <c r="H38" s="128"/>
      <c r="I38" s="129"/>
      <c r="J38" s="44"/>
      <c r="K38" s="130" t="s">
        <v>105</v>
      </c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1" t="s">
        <v>4</v>
      </c>
      <c r="BI38" s="132"/>
      <c r="BJ38" s="132"/>
      <c r="BK38" s="132"/>
      <c r="BL38" s="132"/>
      <c r="BM38" s="132"/>
      <c r="BN38" s="132"/>
      <c r="BO38" s="132"/>
      <c r="BP38" s="132"/>
      <c r="BQ38" s="132"/>
      <c r="BR38" s="133"/>
      <c r="BS38" s="46">
        <v>1357.96</v>
      </c>
      <c r="BT38" s="47">
        <v>1059.03</v>
      </c>
      <c r="BU38" s="53" t="s">
        <v>220</v>
      </c>
      <c r="BX38" s="48">
        <f>+BT38/BS38-1</f>
        <v>-0.22013166809037088</v>
      </c>
    </row>
    <row r="39" spans="1:76" s="42" customFormat="1" ht="42" customHeight="1">
      <c r="A39" s="127" t="s">
        <v>106</v>
      </c>
      <c r="B39" s="128"/>
      <c r="C39" s="128"/>
      <c r="D39" s="128"/>
      <c r="E39" s="128"/>
      <c r="F39" s="128"/>
      <c r="G39" s="128"/>
      <c r="H39" s="128"/>
      <c r="I39" s="129"/>
      <c r="J39" s="44"/>
      <c r="K39" s="130" t="s">
        <v>107</v>
      </c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1" t="s">
        <v>4</v>
      </c>
      <c r="BI39" s="132"/>
      <c r="BJ39" s="132"/>
      <c r="BK39" s="132"/>
      <c r="BL39" s="132"/>
      <c r="BM39" s="132"/>
      <c r="BN39" s="132"/>
      <c r="BO39" s="132"/>
      <c r="BP39" s="132"/>
      <c r="BQ39" s="132"/>
      <c r="BR39" s="133"/>
      <c r="BS39" s="46"/>
      <c r="BT39" s="47"/>
      <c r="BU39" s="53"/>
      <c r="BX39" s="48"/>
    </row>
    <row r="40" spans="1:76" s="42" customFormat="1" ht="13.5">
      <c r="A40" s="127" t="s">
        <v>108</v>
      </c>
      <c r="B40" s="128"/>
      <c r="C40" s="128"/>
      <c r="D40" s="128"/>
      <c r="E40" s="128"/>
      <c r="F40" s="128"/>
      <c r="G40" s="128"/>
      <c r="H40" s="128"/>
      <c r="I40" s="129"/>
      <c r="J40" s="44"/>
      <c r="K40" s="130" t="s">
        <v>109</v>
      </c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1" t="s">
        <v>4</v>
      </c>
      <c r="BI40" s="132"/>
      <c r="BJ40" s="132"/>
      <c r="BK40" s="132"/>
      <c r="BL40" s="132"/>
      <c r="BM40" s="132"/>
      <c r="BN40" s="132"/>
      <c r="BO40" s="132"/>
      <c r="BP40" s="132"/>
      <c r="BQ40" s="132"/>
      <c r="BR40" s="133"/>
      <c r="BS40" s="46">
        <v>2738.17</v>
      </c>
      <c r="BT40" s="47">
        <v>2965.4164500000002</v>
      </c>
      <c r="BU40" s="53"/>
      <c r="BX40" s="48">
        <f>+BT40/BS40-1</f>
        <v>8.299208960729243E-2</v>
      </c>
    </row>
    <row r="41" spans="1:76" s="42" customFormat="1" ht="13.5">
      <c r="A41" s="127" t="s">
        <v>110</v>
      </c>
      <c r="B41" s="128"/>
      <c r="C41" s="128"/>
      <c r="D41" s="128"/>
      <c r="E41" s="128"/>
      <c r="F41" s="128"/>
      <c r="G41" s="128"/>
      <c r="H41" s="128"/>
      <c r="I41" s="129"/>
      <c r="J41" s="44"/>
      <c r="K41" s="130" t="s">
        <v>111</v>
      </c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1" t="s">
        <v>4</v>
      </c>
      <c r="BI41" s="132"/>
      <c r="BJ41" s="132"/>
      <c r="BK41" s="132"/>
      <c r="BL41" s="132"/>
      <c r="BM41" s="132"/>
      <c r="BN41" s="132"/>
      <c r="BO41" s="132"/>
      <c r="BP41" s="132"/>
      <c r="BQ41" s="132"/>
      <c r="BR41" s="133"/>
      <c r="BS41" s="46"/>
      <c r="BT41" s="47"/>
      <c r="BU41" s="53"/>
      <c r="BX41" s="48"/>
    </row>
    <row r="42" spans="1:76" s="42" customFormat="1" ht="13.5">
      <c r="A42" s="127" t="s">
        <v>112</v>
      </c>
      <c r="B42" s="128"/>
      <c r="C42" s="128"/>
      <c r="D42" s="128"/>
      <c r="E42" s="128"/>
      <c r="F42" s="128"/>
      <c r="G42" s="128"/>
      <c r="H42" s="128"/>
      <c r="I42" s="129"/>
      <c r="J42" s="44"/>
      <c r="K42" s="130" t="s">
        <v>113</v>
      </c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1" t="s">
        <v>4</v>
      </c>
      <c r="BI42" s="132"/>
      <c r="BJ42" s="132"/>
      <c r="BK42" s="132"/>
      <c r="BL42" s="132"/>
      <c r="BM42" s="132"/>
      <c r="BN42" s="132"/>
      <c r="BO42" s="132"/>
      <c r="BP42" s="132"/>
      <c r="BQ42" s="132"/>
      <c r="BR42" s="133"/>
      <c r="BS42" s="46"/>
      <c r="BT42" s="47"/>
      <c r="BU42" s="53"/>
      <c r="BX42" s="48"/>
    </row>
    <row r="43" spans="1:76" s="42" customFormat="1" ht="13.5">
      <c r="A43" s="127" t="s">
        <v>114</v>
      </c>
      <c r="B43" s="128"/>
      <c r="C43" s="128"/>
      <c r="D43" s="128"/>
      <c r="E43" s="128"/>
      <c r="F43" s="128"/>
      <c r="G43" s="128"/>
      <c r="H43" s="128"/>
      <c r="I43" s="129"/>
      <c r="J43" s="44"/>
      <c r="K43" s="130" t="s">
        <v>115</v>
      </c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/>
      <c r="BG43" s="130"/>
      <c r="BH43" s="131" t="s">
        <v>4</v>
      </c>
      <c r="BI43" s="132"/>
      <c r="BJ43" s="132"/>
      <c r="BK43" s="132"/>
      <c r="BL43" s="132"/>
      <c r="BM43" s="132"/>
      <c r="BN43" s="132"/>
      <c r="BO43" s="132"/>
      <c r="BP43" s="132"/>
      <c r="BQ43" s="132"/>
      <c r="BR43" s="133"/>
      <c r="BS43" s="46"/>
      <c r="BT43" s="47"/>
      <c r="BU43" s="53"/>
      <c r="BX43" s="48"/>
    </row>
    <row r="44" spans="1:76" s="42" customFormat="1" ht="13.5">
      <c r="A44" s="127" t="s">
        <v>116</v>
      </c>
      <c r="B44" s="128"/>
      <c r="C44" s="128"/>
      <c r="D44" s="128"/>
      <c r="E44" s="128"/>
      <c r="F44" s="128"/>
      <c r="G44" s="128"/>
      <c r="H44" s="128"/>
      <c r="I44" s="129"/>
      <c r="J44" s="44"/>
      <c r="K44" s="130" t="s">
        <v>117</v>
      </c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1" t="s">
        <v>4</v>
      </c>
      <c r="BI44" s="132"/>
      <c r="BJ44" s="132"/>
      <c r="BK44" s="132"/>
      <c r="BL44" s="132"/>
      <c r="BM44" s="132"/>
      <c r="BN44" s="132"/>
      <c r="BO44" s="132"/>
      <c r="BP44" s="132"/>
      <c r="BQ44" s="132"/>
      <c r="BR44" s="133"/>
      <c r="BS44" s="46"/>
      <c r="BT44" s="47"/>
      <c r="BU44" s="53"/>
      <c r="BX44" s="48"/>
    </row>
    <row r="45" spans="1:76" s="42" customFormat="1" ht="27" customHeight="1">
      <c r="A45" s="127" t="s">
        <v>118</v>
      </c>
      <c r="B45" s="128"/>
      <c r="C45" s="128"/>
      <c r="D45" s="128"/>
      <c r="E45" s="128"/>
      <c r="F45" s="128"/>
      <c r="G45" s="128"/>
      <c r="H45" s="128"/>
      <c r="I45" s="129"/>
      <c r="J45" s="44"/>
      <c r="K45" s="130" t="s">
        <v>119</v>
      </c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1" t="s">
        <v>120</v>
      </c>
      <c r="BI45" s="132"/>
      <c r="BJ45" s="132"/>
      <c r="BK45" s="132"/>
      <c r="BL45" s="132"/>
      <c r="BM45" s="132"/>
      <c r="BN45" s="132"/>
      <c r="BO45" s="132"/>
      <c r="BP45" s="132"/>
      <c r="BQ45" s="132"/>
      <c r="BR45" s="133"/>
      <c r="BS45" s="46"/>
      <c r="BT45" s="47"/>
      <c r="BU45" s="53"/>
      <c r="BX45" s="48"/>
    </row>
    <row r="46" spans="1:76" s="42" customFormat="1" ht="96.75" customHeight="1">
      <c r="A46" s="127" t="s">
        <v>121</v>
      </c>
      <c r="B46" s="128"/>
      <c r="C46" s="128"/>
      <c r="D46" s="128"/>
      <c r="E46" s="128"/>
      <c r="F46" s="128"/>
      <c r="G46" s="128"/>
      <c r="H46" s="128"/>
      <c r="I46" s="129"/>
      <c r="J46" s="44"/>
      <c r="K46" s="130" t="s">
        <v>122</v>
      </c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1" t="s">
        <v>4</v>
      </c>
      <c r="BI46" s="132"/>
      <c r="BJ46" s="132"/>
      <c r="BK46" s="132"/>
      <c r="BL46" s="132"/>
      <c r="BM46" s="132"/>
      <c r="BN46" s="132"/>
      <c r="BO46" s="132"/>
      <c r="BP46" s="132"/>
      <c r="BQ46" s="132"/>
      <c r="BR46" s="133"/>
      <c r="BS46" s="46"/>
      <c r="BT46" s="47"/>
      <c r="BU46" s="53"/>
      <c r="BX46" s="48"/>
    </row>
    <row r="47" spans="1:76" s="42" customFormat="1" ht="13.5">
      <c r="A47" s="127" t="s">
        <v>123</v>
      </c>
      <c r="B47" s="128"/>
      <c r="C47" s="128"/>
      <c r="D47" s="128"/>
      <c r="E47" s="128"/>
      <c r="F47" s="128"/>
      <c r="G47" s="128"/>
      <c r="H47" s="128"/>
      <c r="I47" s="129"/>
      <c r="J47" s="44"/>
      <c r="K47" s="130" t="s">
        <v>124</v>
      </c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1" t="s">
        <v>4</v>
      </c>
      <c r="BI47" s="132"/>
      <c r="BJ47" s="132"/>
      <c r="BK47" s="132"/>
      <c r="BL47" s="132"/>
      <c r="BM47" s="132"/>
      <c r="BN47" s="132"/>
      <c r="BO47" s="132"/>
      <c r="BP47" s="132"/>
      <c r="BQ47" s="132"/>
      <c r="BR47" s="133"/>
      <c r="BS47" s="46"/>
      <c r="BT47" s="47"/>
      <c r="BU47" s="53"/>
      <c r="BX47" s="48"/>
    </row>
    <row r="48" spans="1:76" s="42" customFormat="1" ht="51.75" customHeight="1">
      <c r="A48" s="127" t="s">
        <v>125</v>
      </c>
      <c r="B48" s="128"/>
      <c r="C48" s="128"/>
      <c r="D48" s="128"/>
      <c r="E48" s="128"/>
      <c r="F48" s="128"/>
      <c r="G48" s="128"/>
      <c r="H48" s="128"/>
      <c r="I48" s="129"/>
      <c r="J48" s="44"/>
      <c r="K48" s="130" t="s">
        <v>126</v>
      </c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1" t="s">
        <v>4</v>
      </c>
      <c r="BI48" s="132"/>
      <c r="BJ48" s="132"/>
      <c r="BK48" s="132"/>
      <c r="BL48" s="132"/>
      <c r="BM48" s="132"/>
      <c r="BN48" s="132"/>
      <c r="BO48" s="132"/>
      <c r="BP48" s="132"/>
      <c r="BQ48" s="132"/>
      <c r="BR48" s="133"/>
      <c r="BS48" s="47">
        <v>-1730.92</v>
      </c>
      <c r="BT48" s="47"/>
      <c r="BU48" s="53"/>
      <c r="BX48" s="48"/>
    </row>
    <row r="49" spans="1:76" s="42" customFormat="1" ht="26.25" customHeight="1">
      <c r="A49" s="127" t="s">
        <v>127</v>
      </c>
      <c r="B49" s="128"/>
      <c r="C49" s="128"/>
      <c r="D49" s="128"/>
      <c r="E49" s="128"/>
      <c r="F49" s="128"/>
      <c r="G49" s="128"/>
      <c r="H49" s="128"/>
      <c r="I49" s="129"/>
      <c r="J49" s="44"/>
      <c r="K49" s="130" t="s">
        <v>128</v>
      </c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1" t="s">
        <v>4</v>
      </c>
      <c r="BI49" s="132"/>
      <c r="BJ49" s="132"/>
      <c r="BK49" s="132"/>
      <c r="BL49" s="132"/>
      <c r="BM49" s="132"/>
      <c r="BN49" s="132"/>
      <c r="BO49" s="132"/>
      <c r="BP49" s="132"/>
      <c r="BQ49" s="132"/>
      <c r="BR49" s="133"/>
      <c r="BS49" s="46">
        <v>207.55</v>
      </c>
      <c r="BT49" s="47">
        <f>+BT22+BT26+BT24</f>
        <v>23.08</v>
      </c>
      <c r="BU49" s="53"/>
      <c r="BX49" s="48">
        <f>+BT49/BS49-1</f>
        <v>-0.88879788002890869</v>
      </c>
    </row>
    <row r="50" spans="1:76" s="42" customFormat="1" ht="13.5">
      <c r="A50" s="127" t="s">
        <v>129</v>
      </c>
      <c r="B50" s="128"/>
      <c r="C50" s="128"/>
      <c r="D50" s="128"/>
      <c r="E50" s="128"/>
      <c r="F50" s="128"/>
      <c r="G50" s="128"/>
      <c r="H50" s="128"/>
      <c r="I50" s="129"/>
      <c r="J50" s="44"/>
      <c r="K50" s="130" t="s">
        <v>130</v>
      </c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1" t="s">
        <v>4</v>
      </c>
      <c r="BI50" s="132"/>
      <c r="BJ50" s="132"/>
      <c r="BK50" s="132"/>
      <c r="BL50" s="132"/>
      <c r="BM50" s="132"/>
      <c r="BN50" s="132"/>
      <c r="BO50" s="132"/>
      <c r="BP50" s="132"/>
      <c r="BQ50" s="132"/>
      <c r="BR50" s="133"/>
      <c r="BS50" s="46"/>
      <c r="BT50" s="47"/>
      <c r="BU50" s="53"/>
      <c r="BX50" s="48"/>
    </row>
    <row r="51" spans="1:76" s="42" customFormat="1" ht="13.5">
      <c r="A51" s="127" t="s">
        <v>69</v>
      </c>
      <c r="B51" s="128"/>
      <c r="C51" s="128"/>
      <c r="D51" s="128"/>
      <c r="E51" s="128"/>
      <c r="F51" s="128"/>
      <c r="G51" s="128"/>
      <c r="H51" s="128"/>
      <c r="I51" s="129"/>
      <c r="J51" s="44"/>
      <c r="K51" s="130" t="s">
        <v>131</v>
      </c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1" t="s">
        <v>132</v>
      </c>
      <c r="BI51" s="132"/>
      <c r="BJ51" s="132"/>
      <c r="BK51" s="132"/>
      <c r="BL51" s="132"/>
      <c r="BM51" s="132"/>
      <c r="BN51" s="132"/>
      <c r="BO51" s="132"/>
      <c r="BP51" s="132"/>
      <c r="BQ51" s="132"/>
      <c r="BR51" s="133"/>
      <c r="BS51" s="46"/>
      <c r="BT51" s="47"/>
      <c r="BU51" s="53"/>
      <c r="BX51" s="48"/>
    </row>
    <row r="52" spans="1:76" s="42" customFormat="1" ht="13.5">
      <c r="A52" s="127" t="s">
        <v>96</v>
      </c>
      <c r="B52" s="128"/>
      <c r="C52" s="128"/>
      <c r="D52" s="128"/>
      <c r="E52" s="128"/>
      <c r="F52" s="128"/>
      <c r="G52" s="128"/>
      <c r="H52" s="128"/>
      <c r="I52" s="129"/>
      <c r="J52" s="44"/>
      <c r="K52" s="130" t="s">
        <v>133</v>
      </c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1" t="s">
        <v>4</v>
      </c>
      <c r="BI52" s="132"/>
      <c r="BJ52" s="132"/>
      <c r="BK52" s="132"/>
      <c r="BL52" s="132"/>
      <c r="BM52" s="132"/>
      <c r="BN52" s="132"/>
      <c r="BO52" s="132"/>
      <c r="BP52" s="132"/>
      <c r="BQ52" s="132"/>
      <c r="BR52" s="133"/>
      <c r="BS52" s="46"/>
      <c r="BT52" s="47"/>
      <c r="BU52" s="53"/>
      <c r="BX52" s="48"/>
    </row>
    <row r="53" spans="1:76" s="42" customFormat="1" ht="13.5">
      <c r="A53" s="127" t="s">
        <v>134</v>
      </c>
      <c r="B53" s="128"/>
      <c r="C53" s="128"/>
      <c r="D53" s="128"/>
      <c r="E53" s="128"/>
      <c r="F53" s="128"/>
      <c r="G53" s="128"/>
      <c r="H53" s="128"/>
      <c r="I53" s="129"/>
      <c r="J53" s="44"/>
      <c r="K53" s="130" t="s">
        <v>135</v>
      </c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1" t="s">
        <v>66</v>
      </c>
      <c r="BI53" s="132"/>
      <c r="BJ53" s="132"/>
      <c r="BK53" s="132"/>
      <c r="BL53" s="132"/>
      <c r="BM53" s="132"/>
      <c r="BN53" s="132"/>
      <c r="BO53" s="132"/>
      <c r="BP53" s="132"/>
      <c r="BQ53" s="132"/>
      <c r="BR53" s="133"/>
      <c r="BS53" s="46"/>
      <c r="BT53" s="47"/>
      <c r="BU53" s="52"/>
    </row>
    <row r="54" spans="1:76" s="42" customFormat="1" ht="13.5">
      <c r="A54" s="127" t="s">
        <v>67</v>
      </c>
      <c r="B54" s="128"/>
      <c r="C54" s="128"/>
      <c r="D54" s="128"/>
      <c r="E54" s="128"/>
      <c r="F54" s="128"/>
      <c r="G54" s="128"/>
      <c r="H54" s="128"/>
      <c r="I54" s="129"/>
      <c r="J54" s="44"/>
      <c r="K54" s="130" t="s">
        <v>136</v>
      </c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0"/>
      <c r="BD54" s="130"/>
      <c r="BE54" s="130"/>
      <c r="BF54" s="130"/>
      <c r="BG54" s="130"/>
      <c r="BH54" s="131" t="s">
        <v>137</v>
      </c>
      <c r="BI54" s="132"/>
      <c r="BJ54" s="132"/>
      <c r="BK54" s="132"/>
      <c r="BL54" s="132"/>
      <c r="BM54" s="132"/>
      <c r="BN54" s="132"/>
      <c r="BO54" s="132"/>
      <c r="BP54" s="132"/>
      <c r="BQ54" s="132"/>
      <c r="BR54" s="133"/>
      <c r="BS54" s="49">
        <v>48</v>
      </c>
      <c r="BT54" s="49">
        <v>44</v>
      </c>
      <c r="BU54" s="53"/>
    </row>
    <row r="55" spans="1:76" s="42" customFormat="1" ht="13.5">
      <c r="A55" s="127" t="s">
        <v>138</v>
      </c>
      <c r="B55" s="128"/>
      <c r="C55" s="128"/>
      <c r="D55" s="128"/>
      <c r="E55" s="128"/>
      <c r="F55" s="128"/>
      <c r="G55" s="128"/>
      <c r="H55" s="128"/>
      <c r="I55" s="129"/>
      <c r="J55" s="44"/>
      <c r="K55" s="130" t="s">
        <v>139</v>
      </c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1" t="s">
        <v>140</v>
      </c>
      <c r="BI55" s="132"/>
      <c r="BJ55" s="132"/>
      <c r="BK55" s="132"/>
      <c r="BL55" s="132"/>
      <c r="BM55" s="132"/>
      <c r="BN55" s="132"/>
      <c r="BO55" s="132"/>
      <c r="BP55" s="132"/>
      <c r="BQ55" s="132"/>
      <c r="BR55" s="133"/>
      <c r="BS55" s="46">
        <v>355.05</v>
      </c>
      <c r="BT55" s="46">
        <v>355.05</v>
      </c>
      <c r="BU55" s="53"/>
    </row>
    <row r="56" spans="1:76" s="42" customFormat="1" ht="27" customHeight="1">
      <c r="A56" s="127" t="s">
        <v>141</v>
      </c>
      <c r="B56" s="128"/>
      <c r="C56" s="128"/>
      <c r="D56" s="128"/>
      <c r="E56" s="128"/>
      <c r="F56" s="128"/>
      <c r="G56" s="128"/>
      <c r="H56" s="128"/>
      <c r="I56" s="129"/>
      <c r="J56" s="44"/>
      <c r="K56" s="130" t="s">
        <v>142</v>
      </c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/>
      <c r="BG56" s="130"/>
      <c r="BH56" s="131" t="s">
        <v>140</v>
      </c>
      <c r="BI56" s="132"/>
      <c r="BJ56" s="132"/>
      <c r="BK56" s="132"/>
      <c r="BL56" s="132"/>
      <c r="BM56" s="132"/>
      <c r="BN56" s="132"/>
      <c r="BO56" s="132"/>
      <c r="BP56" s="132"/>
      <c r="BQ56" s="132"/>
      <c r="BR56" s="133"/>
      <c r="BS56" s="46">
        <v>234.5</v>
      </c>
      <c r="BT56" s="46">
        <v>234.5</v>
      </c>
      <c r="BU56" s="53"/>
    </row>
    <row r="57" spans="1:76" s="42" customFormat="1" ht="30.75" customHeight="1">
      <c r="A57" s="127" t="s">
        <v>143</v>
      </c>
      <c r="B57" s="128"/>
      <c r="C57" s="128"/>
      <c r="D57" s="128"/>
      <c r="E57" s="128"/>
      <c r="F57" s="128"/>
      <c r="G57" s="128"/>
      <c r="H57" s="128"/>
      <c r="I57" s="129"/>
      <c r="J57" s="44"/>
      <c r="K57" s="130" t="s">
        <v>144</v>
      </c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/>
      <c r="BG57" s="130"/>
      <c r="BH57" s="131" t="s">
        <v>140</v>
      </c>
      <c r="BI57" s="132"/>
      <c r="BJ57" s="132"/>
      <c r="BK57" s="132"/>
      <c r="BL57" s="132"/>
      <c r="BM57" s="132"/>
      <c r="BN57" s="132"/>
      <c r="BO57" s="132"/>
      <c r="BP57" s="132"/>
      <c r="BQ57" s="132"/>
      <c r="BR57" s="133"/>
      <c r="BS57" s="46"/>
      <c r="BT57" s="46"/>
      <c r="BU57" s="53"/>
    </row>
    <row r="58" spans="1:76" s="42" customFormat="1" ht="26.25" customHeight="1">
      <c r="A58" s="127" t="s">
        <v>145</v>
      </c>
      <c r="B58" s="128"/>
      <c r="C58" s="128"/>
      <c r="D58" s="128"/>
      <c r="E58" s="128"/>
      <c r="F58" s="128"/>
      <c r="G58" s="128"/>
      <c r="H58" s="128"/>
      <c r="I58" s="129"/>
      <c r="J58" s="44"/>
      <c r="K58" s="130" t="s">
        <v>146</v>
      </c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1" t="s">
        <v>140</v>
      </c>
      <c r="BI58" s="132"/>
      <c r="BJ58" s="132"/>
      <c r="BK58" s="132"/>
      <c r="BL58" s="132"/>
      <c r="BM58" s="132"/>
      <c r="BN58" s="132"/>
      <c r="BO58" s="132"/>
      <c r="BP58" s="132"/>
      <c r="BQ58" s="132"/>
      <c r="BR58" s="133"/>
      <c r="BS58" s="46">
        <v>17.2</v>
      </c>
      <c r="BT58" s="46">
        <v>17.2</v>
      </c>
      <c r="BU58" s="53"/>
    </row>
    <row r="59" spans="1:76" s="42" customFormat="1" ht="27" customHeight="1">
      <c r="A59" s="127" t="s">
        <v>147</v>
      </c>
      <c r="B59" s="128"/>
      <c r="C59" s="128"/>
      <c r="D59" s="128"/>
      <c r="E59" s="128"/>
      <c r="F59" s="128"/>
      <c r="G59" s="128"/>
      <c r="H59" s="128"/>
      <c r="I59" s="129"/>
      <c r="J59" s="44"/>
      <c r="K59" s="130" t="s">
        <v>148</v>
      </c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  <c r="BH59" s="131" t="s">
        <v>140</v>
      </c>
      <c r="BI59" s="132"/>
      <c r="BJ59" s="132"/>
      <c r="BK59" s="132"/>
      <c r="BL59" s="132"/>
      <c r="BM59" s="132"/>
      <c r="BN59" s="132"/>
      <c r="BO59" s="132"/>
      <c r="BP59" s="132"/>
      <c r="BQ59" s="132"/>
      <c r="BR59" s="133"/>
      <c r="BS59" s="46">
        <v>103.35</v>
      </c>
      <c r="BT59" s="46">
        <v>103.55</v>
      </c>
      <c r="BU59" s="53"/>
    </row>
    <row r="60" spans="1:76" s="42" customFormat="1" ht="13.5">
      <c r="A60" s="127" t="s">
        <v>149</v>
      </c>
      <c r="B60" s="128"/>
      <c r="C60" s="128"/>
      <c r="D60" s="128"/>
      <c r="E60" s="128"/>
      <c r="F60" s="128"/>
      <c r="G60" s="128"/>
      <c r="H60" s="128"/>
      <c r="I60" s="129"/>
      <c r="J60" s="44"/>
      <c r="K60" s="130" t="s">
        <v>150</v>
      </c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  <c r="BH60" s="131" t="s">
        <v>151</v>
      </c>
      <c r="BI60" s="132"/>
      <c r="BJ60" s="132"/>
      <c r="BK60" s="132"/>
      <c r="BL60" s="132"/>
      <c r="BM60" s="132"/>
      <c r="BN60" s="132"/>
      <c r="BO60" s="132"/>
      <c r="BP60" s="132"/>
      <c r="BQ60" s="132"/>
      <c r="BR60" s="133"/>
      <c r="BS60" s="46">
        <v>1180.5</v>
      </c>
      <c r="BT60" s="46">
        <f>+BT61+BT62</f>
        <v>1180.9000000000001</v>
      </c>
      <c r="BU60" s="53"/>
    </row>
    <row r="61" spans="1:76" s="42" customFormat="1" ht="27" customHeight="1">
      <c r="A61" s="127" t="s">
        <v>152</v>
      </c>
      <c r="B61" s="128"/>
      <c r="C61" s="128"/>
      <c r="D61" s="128"/>
      <c r="E61" s="128"/>
      <c r="F61" s="128"/>
      <c r="G61" s="128"/>
      <c r="H61" s="128"/>
      <c r="I61" s="129"/>
      <c r="J61" s="44"/>
      <c r="K61" s="130" t="s">
        <v>153</v>
      </c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0"/>
      <c r="AZ61" s="130"/>
      <c r="BA61" s="130"/>
      <c r="BB61" s="130"/>
      <c r="BC61" s="130"/>
      <c r="BD61" s="130"/>
      <c r="BE61" s="130"/>
      <c r="BF61" s="130"/>
      <c r="BG61" s="130"/>
      <c r="BH61" s="131" t="s">
        <v>151</v>
      </c>
      <c r="BI61" s="132"/>
      <c r="BJ61" s="132"/>
      <c r="BK61" s="132"/>
      <c r="BL61" s="132"/>
      <c r="BM61" s="132"/>
      <c r="BN61" s="132"/>
      <c r="BO61" s="132"/>
      <c r="BP61" s="132"/>
      <c r="BQ61" s="132"/>
      <c r="BR61" s="133"/>
      <c r="BS61" s="46">
        <v>451.5</v>
      </c>
      <c r="BT61" s="46">
        <v>451.5</v>
      </c>
      <c r="BU61" s="53"/>
    </row>
    <row r="62" spans="1:76" s="42" customFormat="1" ht="26.25" customHeight="1">
      <c r="A62" s="127" t="s">
        <v>154</v>
      </c>
      <c r="B62" s="128"/>
      <c r="C62" s="128"/>
      <c r="D62" s="128"/>
      <c r="E62" s="128"/>
      <c r="F62" s="128"/>
      <c r="G62" s="128"/>
      <c r="H62" s="128"/>
      <c r="I62" s="129"/>
      <c r="J62" s="44"/>
      <c r="K62" s="130" t="s">
        <v>155</v>
      </c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130"/>
      <c r="AV62" s="130"/>
      <c r="AW62" s="130"/>
      <c r="AX62" s="130"/>
      <c r="AY62" s="130"/>
      <c r="AZ62" s="130"/>
      <c r="BA62" s="130"/>
      <c r="BB62" s="130"/>
      <c r="BC62" s="130"/>
      <c r="BD62" s="130"/>
      <c r="BE62" s="130"/>
      <c r="BF62" s="130"/>
      <c r="BG62" s="130"/>
      <c r="BH62" s="131" t="s">
        <v>151</v>
      </c>
      <c r="BI62" s="132"/>
      <c r="BJ62" s="132"/>
      <c r="BK62" s="132"/>
      <c r="BL62" s="132"/>
      <c r="BM62" s="132"/>
      <c r="BN62" s="132"/>
      <c r="BO62" s="132"/>
      <c r="BP62" s="132"/>
      <c r="BQ62" s="132"/>
      <c r="BR62" s="133"/>
      <c r="BS62" s="46">
        <v>729</v>
      </c>
      <c r="BT62" s="46">
        <v>729.4</v>
      </c>
      <c r="BU62" s="53"/>
    </row>
    <row r="63" spans="1:76" s="42" customFormat="1" ht="13.5">
      <c r="A63" s="127" t="s">
        <v>156</v>
      </c>
      <c r="B63" s="128"/>
      <c r="C63" s="128"/>
      <c r="D63" s="128"/>
      <c r="E63" s="128"/>
      <c r="F63" s="128"/>
      <c r="G63" s="128"/>
      <c r="H63" s="128"/>
      <c r="I63" s="129"/>
      <c r="J63" s="44"/>
      <c r="K63" s="130" t="s">
        <v>157</v>
      </c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0"/>
      <c r="BD63" s="130"/>
      <c r="BE63" s="130"/>
      <c r="BF63" s="130"/>
      <c r="BG63" s="130"/>
      <c r="BH63" s="131" t="s">
        <v>151</v>
      </c>
      <c r="BI63" s="132"/>
      <c r="BJ63" s="132"/>
      <c r="BK63" s="132"/>
      <c r="BL63" s="132"/>
      <c r="BM63" s="132"/>
      <c r="BN63" s="132"/>
      <c r="BO63" s="132"/>
      <c r="BP63" s="132"/>
      <c r="BQ63" s="132"/>
      <c r="BR63" s="133"/>
      <c r="BS63" s="46">
        <v>2073.8000000000002</v>
      </c>
      <c r="BT63" s="46">
        <f>+BT64+BT65</f>
        <v>2074.1</v>
      </c>
      <c r="BU63" s="53"/>
    </row>
    <row r="64" spans="1:76" s="42" customFormat="1" ht="26.25" customHeight="1">
      <c r="A64" s="127" t="s">
        <v>158</v>
      </c>
      <c r="B64" s="128"/>
      <c r="C64" s="128"/>
      <c r="D64" s="128"/>
      <c r="E64" s="128"/>
      <c r="F64" s="128"/>
      <c r="G64" s="128"/>
      <c r="H64" s="128"/>
      <c r="I64" s="129"/>
      <c r="J64" s="44"/>
      <c r="K64" s="130" t="s">
        <v>159</v>
      </c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  <c r="AT64" s="130"/>
      <c r="AU64" s="130"/>
      <c r="AV64" s="130"/>
      <c r="AW64" s="130"/>
      <c r="AX64" s="130"/>
      <c r="AY64" s="130"/>
      <c r="AZ64" s="130"/>
      <c r="BA64" s="130"/>
      <c r="BB64" s="130"/>
      <c r="BC64" s="130"/>
      <c r="BD64" s="130"/>
      <c r="BE64" s="130"/>
      <c r="BF64" s="130"/>
      <c r="BG64" s="130"/>
      <c r="BH64" s="131" t="s">
        <v>151</v>
      </c>
      <c r="BI64" s="132"/>
      <c r="BJ64" s="132"/>
      <c r="BK64" s="132"/>
      <c r="BL64" s="132"/>
      <c r="BM64" s="132"/>
      <c r="BN64" s="132"/>
      <c r="BO64" s="132"/>
      <c r="BP64" s="132"/>
      <c r="BQ64" s="132"/>
      <c r="BR64" s="133"/>
      <c r="BS64" s="46">
        <v>418.8</v>
      </c>
      <c r="BT64" s="46">
        <v>372</v>
      </c>
      <c r="BU64" s="53"/>
    </row>
    <row r="65" spans="1:76" s="42" customFormat="1" ht="27" customHeight="1">
      <c r="A65" s="127" t="s">
        <v>160</v>
      </c>
      <c r="B65" s="128"/>
      <c r="C65" s="128"/>
      <c r="D65" s="128"/>
      <c r="E65" s="128"/>
      <c r="F65" s="128"/>
      <c r="G65" s="128"/>
      <c r="H65" s="128"/>
      <c r="I65" s="129"/>
      <c r="J65" s="44"/>
      <c r="K65" s="130" t="s">
        <v>161</v>
      </c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0"/>
      <c r="BD65" s="130"/>
      <c r="BE65" s="130"/>
      <c r="BF65" s="130"/>
      <c r="BG65" s="130"/>
      <c r="BH65" s="131" t="s">
        <v>151</v>
      </c>
      <c r="BI65" s="132"/>
      <c r="BJ65" s="132"/>
      <c r="BK65" s="132"/>
      <c r="BL65" s="132"/>
      <c r="BM65" s="132"/>
      <c r="BN65" s="132"/>
      <c r="BO65" s="132"/>
      <c r="BP65" s="132"/>
      <c r="BQ65" s="132"/>
      <c r="BR65" s="133"/>
      <c r="BS65" s="46">
        <v>1655</v>
      </c>
      <c r="BT65" s="46">
        <v>1702.1</v>
      </c>
      <c r="BU65" s="53"/>
    </row>
    <row r="66" spans="1:76" s="42" customFormat="1" ht="13.5">
      <c r="A66" s="127" t="s">
        <v>162</v>
      </c>
      <c r="B66" s="128"/>
      <c r="C66" s="128"/>
      <c r="D66" s="128"/>
      <c r="E66" s="128"/>
      <c r="F66" s="128"/>
      <c r="G66" s="128"/>
      <c r="H66" s="128"/>
      <c r="I66" s="129"/>
      <c r="J66" s="44"/>
      <c r="K66" s="130" t="s">
        <v>163</v>
      </c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0"/>
      <c r="AX66" s="130"/>
      <c r="AY66" s="130"/>
      <c r="AZ66" s="130"/>
      <c r="BA66" s="130"/>
      <c r="BB66" s="130"/>
      <c r="BC66" s="130"/>
      <c r="BD66" s="130"/>
      <c r="BE66" s="130"/>
      <c r="BF66" s="130"/>
      <c r="BG66" s="130"/>
      <c r="BH66" s="131" t="s">
        <v>164</v>
      </c>
      <c r="BI66" s="132"/>
      <c r="BJ66" s="132"/>
      <c r="BK66" s="132"/>
      <c r="BL66" s="132"/>
      <c r="BM66" s="132"/>
      <c r="BN66" s="132"/>
      <c r="BO66" s="132"/>
      <c r="BP66" s="132"/>
      <c r="BQ66" s="132"/>
      <c r="BR66" s="133"/>
      <c r="BS66" s="46">
        <v>399</v>
      </c>
      <c r="BT66" s="46">
        <f>+BT67+BT68</f>
        <v>399.17</v>
      </c>
      <c r="BU66" s="53"/>
    </row>
    <row r="67" spans="1:76" s="42" customFormat="1" ht="27.75" customHeight="1">
      <c r="A67" s="127" t="s">
        <v>165</v>
      </c>
      <c r="B67" s="128"/>
      <c r="C67" s="128"/>
      <c r="D67" s="128"/>
      <c r="E67" s="128"/>
      <c r="F67" s="128"/>
      <c r="G67" s="128"/>
      <c r="H67" s="128"/>
      <c r="I67" s="129"/>
      <c r="J67" s="44"/>
      <c r="K67" s="130" t="s">
        <v>166</v>
      </c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0"/>
      <c r="AN67" s="130"/>
      <c r="AO67" s="130"/>
      <c r="AP67" s="130"/>
      <c r="AQ67" s="130"/>
      <c r="AR67" s="130"/>
      <c r="AS67" s="130"/>
      <c r="AT67" s="130"/>
      <c r="AU67" s="130"/>
      <c r="AV67" s="130"/>
      <c r="AW67" s="130"/>
      <c r="AX67" s="130"/>
      <c r="AY67" s="130"/>
      <c r="AZ67" s="130"/>
      <c r="BA67" s="130"/>
      <c r="BB67" s="130"/>
      <c r="BC67" s="130"/>
      <c r="BD67" s="130"/>
      <c r="BE67" s="130"/>
      <c r="BF67" s="130"/>
      <c r="BG67" s="130"/>
      <c r="BH67" s="131" t="s">
        <v>164</v>
      </c>
      <c r="BI67" s="132"/>
      <c r="BJ67" s="132"/>
      <c r="BK67" s="132"/>
      <c r="BL67" s="132"/>
      <c r="BM67" s="132"/>
      <c r="BN67" s="132"/>
      <c r="BO67" s="132"/>
      <c r="BP67" s="132"/>
      <c r="BQ67" s="132"/>
      <c r="BR67" s="133"/>
      <c r="BS67" s="46">
        <v>129</v>
      </c>
      <c r="BT67" s="46">
        <v>129</v>
      </c>
      <c r="BU67" s="53"/>
    </row>
    <row r="68" spans="1:76" s="42" customFormat="1" ht="26.25" customHeight="1">
      <c r="A68" s="127" t="s">
        <v>167</v>
      </c>
      <c r="B68" s="128"/>
      <c r="C68" s="128"/>
      <c r="D68" s="128"/>
      <c r="E68" s="128"/>
      <c r="F68" s="128"/>
      <c r="G68" s="128"/>
      <c r="H68" s="128"/>
      <c r="I68" s="129"/>
      <c r="J68" s="44"/>
      <c r="K68" s="130" t="s">
        <v>168</v>
      </c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0"/>
      <c r="BD68" s="130"/>
      <c r="BE68" s="130"/>
      <c r="BF68" s="130"/>
      <c r="BG68" s="130"/>
      <c r="BH68" s="131" t="s">
        <v>164</v>
      </c>
      <c r="BI68" s="132"/>
      <c r="BJ68" s="132"/>
      <c r="BK68" s="132"/>
      <c r="BL68" s="132"/>
      <c r="BM68" s="132"/>
      <c r="BN68" s="132"/>
      <c r="BO68" s="132"/>
      <c r="BP68" s="132"/>
      <c r="BQ68" s="132"/>
      <c r="BR68" s="133"/>
      <c r="BS68" s="46">
        <v>270</v>
      </c>
      <c r="BT68" s="46">
        <v>270.17</v>
      </c>
      <c r="BU68" s="53"/>
    </row>
    <row r="69" spans="1:76" s="42" customFormat="1" ht="13.5">
      <c r="A69" s="127" t="s">
        <v>169</v>
      </c>
      <c r="B69" s="128"/>
      <c r="C69" s="128"/>
      <c r="D69" s="128"/>
      <c r="E69" s="128"/>
      <c r="F69" s="128"/>
      <c r="G69" s="128"/>
      <c r="H69" s="128"/>
      <c r="I69" s="129"/>
      <c r="J69" s="44"/>
      <c r="K69" s="130" t="s">
        <v>170</v>
      </c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0"/>
      <c r="AZ69" s="130"/>
      <c r="BA69" s="130"/>
      <c r="BB69" s="130"/>
      <c r="BC69" s="130"/>
      <c r="BD69" s="130"/>
      <c r="BE69" s="130"/>
      <c r="BF69" s="130"/>
      <c r="BG69" s="130"/>
      <c r="BH69" s="131" t="s">
        <v>171</v>
      </c>
      <c r="BI69" s="132"/>
      <c r="BJ69" s="132"/>
      <c r="BK69" s="132"/>
      <c r="BL69" s="132"/>
      <c r="BM69" s="132"/>
      <c r="BN69" s="132"/>
      <c r="BO69" s="132"/>
      <c r="BP69" s="132"/>
      <c r="BQ69" s="132"/>
      <c r="BR69" s="133"/>
      <c r="BS69" s="46">
        <v>100</v>
      </c>
      <c r="BT69" s="46">
        <v>100</v>
      </c>
      <c r="BU69" s="53"/>
      <c r="BX69" s="50"/>
    </row>
    <row r="70" spans="1:76" s="42" customFormat="1" ht="27" customHeight="1">
      <c r="A70" s="127" t="s">
        <v>172</v>
      </c>
      <c r="B70" s="128"/>
      <c r="C70" s="128"/>
      <c r="D70" s="128"/>
      <c r="E70" s="128"/>
      <c r="F70" s="128"/>
      <c r="G70" s="128"/>
      <c r="H70" s="128"/>
      <c r="I70" s="129"/>
      <c r="J70" s="44"/>
      <c r="K70" s="130" t="s">
        <v>173</v>
      </c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0"/>
      <c r="BD70" s="130"/>
      <c r="BE70" s="130"/>
      <c r="BF70" s="130"/>
      <c r="BG70" s="130"/>
      <c r="BH70" s="131" t="s">
        <v>4</v>
      </c>
      <c r="BI70" s="132"/>
      <c r="BJ70" s="132"/>
      <c r="BK70" s="132"/>
      <c r="BL70" s="132"/>
      <c r="BM70" s="132"/>
      <c r="BN70" s="132"/>
      <c r="BO70" s="132"/>
      <c r="BP70" s="132"/>
      <c r="BQ70" s="132"/>
      <c r="BR70" s="133"/>
      <c r="BS70" s="46">
        <v>0</v>
      </c>
      <c r="BT70" s="47">
        <v>0</v>
      </c>
      <c r="BU70" s="53"/>
      <c r="BX70" s="50"/>
    </row>
    <row r="71" spans="1:76" s="42" customFormat="1" ht="27" customHeight="1">
      <c r="A71" s="127" t="s">
        <v>174</v>
      </c>
      <c r="B71" s="128"/>
      <c r="C71" s="128"/>
      <c r="D71" s="128"/>
      <c r="E71" s="128"/>
      <c r="F71" s="128"/>
      <c r="G71" s="128"/>
      <c r="H71" s="128"/>
      <c r="I71" s="129"/>
      <c r="J71" s="44"/>
      <c r="K71" s="130" t="s">
        <v>175</v>
      </c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1" t="s">
        <v>4</v>
      </c>
      <c r="BI71" s="132"/>
      <c r="BJ71" s="132"/>
      <c r="BK71" s="132"/>
      <c r="BL71" s="132"/>
      <c r="BM71" s="132"/>
      <c r="BN71" s="132"/>
      <c r="BO71" s="132"/>
      <c r="BP71" s="132"/>
      <c r="BQ71" s="132"/>
      <c r="BR71" s="133"/>
      <c r="BS71" s="46">
        <v>0</v>
      </c>
      <c r="BT71" s="47">
        <v>0</v>
      </c>
      <c r="BU71" s="53"/>
    </row>
    <row r="72" spans="1:76" s="42" customFormat="1" ht="13.5">
      <c r="A72" s="127" t="s">
        <v>176</v>
      </c>
      <c r="B72" s="128"/>
      <c r="C72" s="128"/>
      <c r="D72" s="128"/>
      <c r="E72" s="128"/>
      <c r="F72" s="128"/>
      <c r="G72" s="128"/>
      <c r="H72" s="128"/>
      <c r="I72" s="129"/>
      <c r="J72" s="44"/>
      <c r="K72" s="130" t="s">
        <v>177</v>
      </c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1" t="s">
        <v>171</v>
      </c>
      <c r="BI72" s="132"/>
      <c r="BJ72" s="132"/>
      <c r="BK72" s="132"/>
      <c r="BL72" s="132"/>
      <c r="BM72" s="132"/>
      <c r="BN72" s="132"/>
      <c r="BO72" s="132"/>
      <c r="BP72" s="132"/>
      <c r="BQ72" s="132"/>
      <c r="BR72" s="133"/>
      <c r="BS72" s="87">
        <v>4</v>
      </c>
      <c r="BT72" s="44">
        <v>3</v>
      </c>
      <c r="BU72" s="52"/>
    </row>
    <row r="74" spans="1:76" s="35" customFormat="1" ht="12.75">
      <c r="G74" s="35" t="s">
        <v>10</v>
      </c>
      <c r="BS74" s="51"/>
    </row>
    <row r="75" spans="1:76" s="35" customFormat="1" ht="43.5" customHeight="1">
      <c r="A75" s="125" t="s">
        <v>178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</row>
    <row r="76" spans="1:76" s="35" customFormat="1" ht="25.5" customHeight="1">
      <c r="A76" s="125" t="s">
        <v>179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</row>
    <row r="77" spans="1:76" s="35" customFormat="1" ht="25.5" customHeight="1">
      <c r="A77" s="125" t="s">
        <v>180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</row>
    <row r="78" spans="1:76" s="35" customFormat="1" ht="25.5" customHeight="1">
      <c r="A78" s="125" t="s">
        <v>181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</row>
    <row r="79" spans="1:76" s="35" customFormat="1" ht="25.5" customHeight="1">
      <c r="A79" s="125" t="s">
        <v>182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</row>
    <row r="80" spans="1:76" ht="3" customHeight="1"/>
  </sheetData>
  <mergeCells count="18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A16"/>
  <sheetViews>
    <sheetView workbookViewId="0">
      <selection activeCell="A9" sqref="A9:G9"/>
    </sheetView>
  </sheetViews>
  <sheetFormatPr defaultColWidth="0.85546875" defaultRowHeight="15"/>
  <cols>
    <col min="1" max="42" width="0.85546875" style="38"/>
    <col min="43" max="43" width="4.5703125" style="38" customWidth="1"/>
    <col min="44" max="54" width="0.85546875" style="38"/>
    <col min="55" max="55" width="3.140625" style="38" customWidth="1"/>
    <col min="56" max="56" width="19.7109375" style="38" customWidth="1"/>
    <col min="57" max="57" width="45.5703125" style="38" customWidth="1"/>
    <col min="58" max="298" width="0.85546875" style="38"/>
    <col min="299" max="299" width="4.5703125" style="38" customWidth="1"/>
    <col min="300" max="310" width="0.85546875" style="38"/>
    <col min="311" max="311" width="3.140625" style="38" customWidth="1"/>
    <col min="312" max="312" width="19.7109375" style="38" customWidth="1"/>
    <col min="313" max="313" width="45.5703125" style="38" customWidth="1"/>
    <col min="314" max="554" width="0.85546875" style="38"/>
    <col min="555" max="555" width="4.5703125" style="38" customWidth="1"/>
    <col min="556" max="566" width="0.85546875" style="38"/>
    <col min="567" max="567" width="3.140625" style="38" customWidth="1"/>
    <col min="568" max="568" width="19.7109375" style="38" customWidth="1"/>
    <col min="569" max="569" width="45.5703125" style="38" customWidth="1"/>
    <col min="570" max="810" width="0.85546875" style="38"/>
    <col min="811" max="811" width="4.5703125" style="38" customWidth="1"/>
    <col min="812" max="822" width="0.85546875" style="38"/>
    <col min="823" max="823" width="3.140625" style="38" customWidth="1"/>
    <col min="824" max="824" width="19.7109375" style="38" customWidth="1"/>
    <col min="825" max="825" width="45.5703125" style="38" customWidth="1"/>
    <col min="826" max="1066" width="0.85546875" style="38"/>
    <col min="1067" max="1067" width="4.5703125" style="38" customWidth="1"/>
    <col min="1068" max="1078" width="0.85546875" style="38"/>
    <col min="1079" max="1079" width="3.140625" style="38" customWidth="1"/>
    <col min="1080" max="1080" width="19.7109375" style="38" customWidth="1"/>
    <col min="1081" max="1081" width="45.5703125" style="38" customWidth="1"/>
    <col min="1082" max="1322" width="0.85546875" style="38"/>
    <col min="1323" max="1323" width="4.5703125" style="38" customWidth="1"/>
    <col min="1324" max="1334" width="0.85546875" style="38"/>
    <col min="1335" max="1335" width="3.140625" style="38" customWidth="1"/>
    <col min="1336" max="1336" width="19.7109375" style="38" customWidth="1"/>
    <col min="1337" max="1337" width="45.5703125" style="38" customWidth="1"/>
    <col min="1338" max="1578" width="0.85546875" style="38"/>
    <col min="1579" max="1579" width="4.5703125" style="38" customWidth="1"/>
    <col min="1580" max="1590" width="0.85546875" style="38"/>
    <col min="1591" max="1591" width="3.140625" style="38" customWidth="1"/>
    <col min="1592" max="1592" width="19.7109375" style="38" customWidth="1"/>
    <col min="1593" max="1593" width="45.5703125" style="38" customWidth="1"/>
    <col min="1594" max="1834" width="0.85546875" style="38"/>
    <col min="1835" max="1835" width="4.5703125" style="38" customWidth="1"/>
    <col min="1836" max="1846" width="0.85546875" style="38"/>
    <col min="1847" max="1847" width="3.140625" style="38" customWidth="1"/>
    <col min="1848" max="1848" width="19.7109375" style="38" customWidth="1"/>
    <col min="1849" max="1849" width="45.5703125" style="38" customWidth="1"/>
    <col min="1850" max="2090" width="0.85546875" style="38"/>
    <col min="2091" max="2091" width="4.5703125" style="38" customWidth="1"/>
    <col min="2092" max="2102" width="0.85546875" style="38"/>
    <col min="2103" max="2103" width="3.140625" style="38" customWidth="1"/>
    <col min="2104" max="2104" width="19.7109375" style="38" customWidth="1"/>
    <col min="2105" max="2105" width="45.5703125" style="38" customWidth="1"/>
    <col min="2106" max="2346" width="0.85546875" style="38"/>
    <col min="2347" max="2347" width="4.5703125" style="38" customWidth="1"/>
    <col min="2348" max="2358" width="0.85546875" style="38"/>
    <col min="2359" max="2359" width="3.140625" style="38" customWidth="1"/>
    <col min="2360" max="2360" width="19.7109375" style="38" customWidth="1"/>
    <col min="2361" max="2361" width="45.5703125" style="38" customWidth="1"/>
    <col min="2362" max="2602" width="0.85546875" style="38"/>
    <col min="2603" max="2603" width="4.5703125" style="38" customWidth="1"/>
    <col min="2604" max="2614" width="0.85546875" style="38"/>
    <col min="2615" max="2615" width="3.140625" style="38" customWidth="1"/>
    <col min="2616" max="2616" width="19.7109375" style="38" customWidth="1"/>
    <col min="2617" max="2617" width="45.5703125" style="38" customWidth="1"/>
    <col min="2618" max="2858" width="0.85546875" style="38"/>
    <col min="2859" max="2859" width="4.5703125" style="38" customWidth="1"/>
    <col min="2860" max="2870" width="0.85546875" style="38"/>
    <col min="2871" max="2871" width="3.140625" style="38" customWidth="1"/>
    <col min="2872" max="2872" width="19.7109375" style="38" customWidth="1"/>
    <col min="2873" max="2873" width="45.5703125" style="38" customWidth="1"/>
    <col min="2874" max="3114" width="0.85546875" style="38"/>
    <col min="3115" max="3115" width="4.5703125" style="38" customWidth="1"/>
    <col min="3116" max="3126" width="0.85546875" style="38"/>
    <col min="3127" max="3127" width="3.140625" style="38" customWidth="1"/>
    <col min="3128" max="3128" width="19.7109375" style="38" customWidth="1"/>
    <col min="3129" max="3129" width="45.5703125" style="38" customWidth="1"/>
    <col min="3130" max="3370" width="0.85546875" style="38"/>
    <col min="3371" max="3371" width="4.5703125" style="38" customWidth="1"/>
    <col min="3372" max="3382" width="0.85546875" style="38"/>
    <col min="3383" max="3383" width="3.140625" style="38" customWidth="1"/>
    <col min="3384" max="3384" width="19.7109375" style="38" customWidth="1"/>
    <col min="3385" max="3385" width="45.5703125" style="38" customWidth="1"/>
    <col min="3386" max="3626" width="0.85546875" style="38"/>
    <col min="3627" max="3627" width="4.5703125" style="38" customWidth="1"/>
    <col min="3628" max="3638" width="0.85546875" style="38"/>
    <col min="3639" max="3639" width="3.140625" style="38" customWidth="1"/>
    <col min="3640" max="3640" width="19.7109375" style="38" customWidth="1"/>
    <col min="3641" max="3641" width="45.5703125" style="38" customWidth="1"/>
    <col min="3642" max="3882" width="0.85546875" style="38"/>
    <col min="3883" max="3883" width="4.5703125" style="38" customWidth="1"/>
    <col min="3884" max="3894" width="0.85546875" style="38"/>
    <col min="3895" max="3895" width="3.140625" style="38" customWidth="1"/>
    <col min="3896" max="3896" width="19.7109375" style="38" customWidth="1"/>
    <col min="3897" max="3897" width="45.5703125" style="38" customWidth="1"/>
    <col min="3898" max="4138" width="0.85546875" style="38"/>
    <col min="4139" max="4139" width="4.5703125" style="38" customWidth="1"/>
    <col min="4140" max="4150" width="0.85546875" style="38"/>
    <col min="4151" max="4151" width="3.140625" style="38" customWidth="1"/>
    <col min="4152" max="4152" width="19.7109375" style="38" customWidth="1"/>
    <col min="4153" max="4153" width="45.5703125" style="38" customWidth="1"/>
    <col min="4154" max="4394" width="0.85546875" style="38"/>
    <col min="4395" max="4395" width="4.5703125" style="38" customWidth="1"/>
    <col min="4396" max="4406" width="0.85546875" style="38"/>
    <col min="4407" max="4407" width="3.140625" style="38" customWidth="1"/>
    <col min="4408" max="4408" width="19.7109375" style="38" customWidth="1"/>
    <col min="4409" max="4409" width="45.5703125" style="38" customWidth="1"/>
    <col min="4410" max="4650" width="0.85546875" style="38"/>
    <col min="4651" max="4651" width="4.5703125" style="38" customWidth="1"/>
    <col min="4652" max="4662" width="0.85546875" style="38"/>
    <col min="4663" max="4663" width="3.140625" style="38" customWidth="1"/>
    <col min="4664" max="4664" width="19.7109375" style="38" customWidth="1"/>
    <col min="4665" max="4665" width="45.5703125" style="38" customWidth="1"/>
    <col min="4666" max="4906" width="0.85546875" style="38"/>
    <col min="4907" max="4907" width="4.5703125" style="38" customWidth="1"/>
    <col min="4908" max="4918" width="0.85546875" style="38"/>
    <col min="4919" max="4919" width="3.140625" style="38" customWidth="1"/>
    <col min="4920" max="4920" width="19.7109375" style="38" customWidth="1"/>
    <col min="4921" max="4921" width="45.5703125" style="38" customWidth="1"/>
    <col min="4922" max="5162" width="0.85546875" style="38"/>
    <col min="5163" max="5163" width="4.5703125" style="38" customWidth="1"/>
    <col min="5164" max="5174" width="0.85546875" style="38"/>
    <col min="5175" max="5175" width="3.140625" style="38" customWidth="1"/>
    <col min="5176" max="5176" width="19.7109375" style="38" customWidth="1"/>
    <col min="5177" max="5177" width="45.5703125" style="38" customWidth="1"/>
    <col min="5178" max="5418" width="0.85546875" style="38"/>
    <col min="5419" max="5419" width="4.5703125" style="38" customWidth="1"/>
    <col min="5420" max="5430" width="0.85546875" style="38"/>
    <col min="5431" max="5431" width="3.140625" style="38" customWidth="1"/>
    <col min="5432" max="5432" width="19.7109375" style="38" customWidth="1"/>
    <col min="5433" max="5433" width="45.5703125" style="38" customWidth="1"/>
    <col min="5434" max="5674" width="0.85546875" style="38"/>
    <col min="5675" max="5675" width="4.5703125" style="38" customWidth="1"/>
    <col min="5676" max="5686" width="0.85546875" style="38"/>
    <col min="5687" max="5687" width="3.140625" style="38" customWidth="1"/>
    <col min="5688" max="5688" width="19.7109375" style="38" customWidth="1"/>
    <col min="5689" max="5689" width="45.5703125" style="38" customWidth="1"/>
    <col min="5690" max="5930" width="0.85546875" style="38"/>
    <col min="5931" max="5931" width="4.5703125" style="38" customWidth="1"/>
    <col min="5932" max="5942" width="0.85546875" style="38"/>
    <col min="5943" max="5943" width="3.140625" style="38" customWidth="1"/>
    <col min="5944" max="5944" width="19.7109375" style="38" customWidth="1"/>
    <col min="5945" max="5945" width="45.5703125" style="38" customWidth="1"/>
    <col min="5946" max="6186" width="0.85546875" style="38"/>
    <col min="6187" max="6187" width="4.5703125" style="38" customWidth="1"/>
    <col min="6188" max="6198" width="0.85546875" style="38"/>
    <col min="6199" max="6199" width="3.140625" style="38" customWidth="1"/>
    <col min="6200" max="6200" width="19.7109375" style="38" customWidth="1"/>
    <col min="6201" max="6201" width="45.5703125" style="38" customWidth="1"/>
    <col min="6202" max="6442" width="0.85546875" style="38"/>
    <col min="6443" max="6443" width="4.5703125" style="38" customWidth="1"/>
    <col min="6444" max="6454" width="0.85546875" style="38"/>
    <col min="6455" max="6455" width="3.140625" style="38" customWidth="1"/>
    <col min="6456" max="6456" width="19.7109375" style="38" customWidth="1"/>
    <col min="6457" max="6457" width="45.5703125" style="38" customWidth="1"/>
    <col min="6458" max="6698" width="0.85546875" style="38"/>
    <col min="6699" max="6699" width="4.5703125" style="38" customWidth="1"/>
    <col min="6700" max="6710" width="0.85546875" style="38"/>
    <col min="6711" max="6711" width="3.140625" style="38" customWidth="1"/>
    <col min="6712" max="6712" width="19.7109375" style="38" customWidth="1"/>
    <col min="6713" max="6713" width="45.5703125" style="38" customWidth="1"/>
    <col min="6714" max="6954" width="0.85546875" style="38"/>
    <col min="6955" max="6955" width="4.5703125" style="38" customWidth="1"/>
    <col min="6956" max="6966" width="0.85546875" style="38"/>
    <col min="6967" max="6967" width="3.140625" style="38" customWidth="1"/>
    <col min="6968" max="6968" width="19.7109375" style="38" customWidth="1"/>
    <col min="6969" max="6969" width="45.5703125" style="38" customWidth="1"/>
    <col min="6970" max="7210" width="0.85546875" style="38"/>
    <col min="7211" max="7211" width="4.5703125" style="38" customWidth="1"/>
    <col min="7212" max="7222" width="0.85546875" style="38"/>
    <col min="7223" max="7223" width="3.140625" style="38" customWidth="1"/>
    <col min="7224" max="7224" width="19.7109375" style="38" customWidth="1"/>
    <col min="7225" max="7225" width="45.5703125" style="38" customWidth="1"/>
    <col min="7226" max="7466" width="0.85546875" style="38"/>
    <col min="7467" max="7467" width="4.5703125" style="38" customWidth="1"/>
    <col min="7468" max="7478" width="0.85546875" style="38"/>
    <col min="7479" max="7479" width="3.140625" style="38" customWidth="1"/>
    <col min="7480" max="7480" width="19.7109375" style="38" customWidth="1"/>
    <col min="7481" max="7481" width="45.5703125" style="38" customWidth="1"/>
    <col min="7482" max="7722" width="0.85546875" style="38"/>
    <col min="7723" max="7723" width="4.5703125" style="38" customWidth="1"/>
    <col min="7724" max="7734" width="0.85546875" style="38"/>
    <col min="7735" max="7735" width="3.140625" style="38" customWidth="1"/>
    <col min="7736" max="7736" width="19.7109375" style="38" customWidth="1"/>
    <col min="7737" max="7737" width="45.5703125" style="38" customWidth="1"/>
    <col min="7738" max="7978" width="0.85546875" style="38"/>
    <col min="7979" max="7979" width="4.5703125" style="38" customWidth="1"/>
    <col min="7980" max="7990" width="0.85546875" style="38"/>
    <col min="7991" max="7991" width="3.140625" style="38" customWidth="1"/>
    <col min="7992" max="7992" width="19.7109375" style="38" customWidth="1"/>
    <col min="7993" max="7993" width="45.5703125" style="38" customWidth="1"/>
    <col min="7994" max="8234" width="0.85546875" style="38"/>
    <col min="8235" max="8235" width="4.5703125" style="38" customWidth="1"/>
    <col min="8236" max="8246" width="0.85546875" style="38"/>
    <col min="8247" max="8247" width="3.140625" style="38" customWidth="1"/>
    <col min="8248" max="8248" width="19.7109375" style="38" customWidth="1"/>
    <col min="8249" max="8249" width="45.5703125" style="38" customWidth="1"/>
    <col min="8250" max="8490" width="0.85546875" style="38"/>
    <col min="8491" max="8491" width="4.5703125" style="38" customWidth="1"/>
    <col min="8492" max="8502" width="0.85546875" style="38"/>
    <col min="8503" max="8503" width="3.140625" style="38" customWidth="1"/>
    <col min="8504" max="8504" width="19.7109375" style="38" customWidth="1"/>
    <col min="8505" max="8505" width="45.5703125" style="38" customWidth="1"/>
    <col min="8506" max="8746" width="0.85546875" style="38"/>
    <col min="8747" max="8747" width="4.5703125" style="38" customWidth="1"/>
    <col min="8748" max="8758" width="0.85546875" style="38"/>
    <col min="8759" max="8759" width="3.140625" style="38" customWidth="1"/>
    <col min="8760" max="8760" width="19.7109375" style="38" customWidth="1"/>
    <col min="8761" max="8761" width="45.5703125" style="38" customWidth="1"/>
    <col min="8762" max="9002" width="0.85546875" style="38"/>
    <col min="9003" max="9003" width="4.5703125" style="38" customWidth="1"/>
    <col min="9004" max="9014" width="0.85546875" style="38"/>
    <col min="9015" max="9015" width="3.140625" style="38" customWidth="1"/>
    <col min="9016" max="9016" width="19.7109375" style="38" customWidth="1"/>
    <col min="9017" max="9017" width="45.5703125" style="38" customWidth="1"/>
    <col min="9018" max="9258" width="0.85546875" style="38"/>
    <col min="9259" max="9259" width="4.5703125" style="38" customWidth="1"/>
    <col min="9260" max="9270" width="0.85546875" style="38"/>
    <col min="9271" max="9271" width="3.140625" style="38" customWidth="1"/>
    <col min="9272" max="9272" width="19.7109375" style="38" customWidth="1"/>
    <col min="9273" max="9273" width="45.5703125" style="38" customWidth="1"/>
    <col min="9274" max="9514" width="0.85546875" style="38"/>
    <col min="9515" max="9515" width="4.5703125" style="38" customWidth="1"/>
    <col min="9516" max="9526" width="0.85546875" style="38"/>
    <col min="9527" max="9527" width="3.140625" style="38" customWidth="1"/>
    <col min="9528" max="9528" width="19.7109375" style="38" customWidth="1"/>
    <col min="9529" max="9529" width="45.5703125" style="38" customWidth="1"/>
    <col min="9530" max="9770" width="0.85546875" style="38"/>
    <col min="9771" max="9771" width="4.5703125" style="38" customWidth="1"/>
    <col min="9772" max="9782" width="0.85546875" style="38"/>
    <col min="9783" max="9783" width="3.140625" style="38" customWidth="1"/>
    <col min="9784" max="9784" width="19.7109375" style="38" customWidth="1"/>
    <col min="9785" max="9785" width="45.5703125" style="38" customWidth="1"/>
    <col min="9786" max="10026" width="0.85546875" style="38"/>
    <col min="10027" max="10027" width="4.5703125" style="38" customWidth="1"/>
    <col min="10028" max="10038" width="0.85546875" style="38"/>
    <col min="10039" max="10039" width="3.140625" style="38" customWidth="1"/>
    <col min="10040" max="10040" width="19.7109375" style="38" customWidth="1"/>
    <col min="10041" max="10041" width="45.5703125" style="38" customWidth="1"/>
    <col min="10042" max="10282" width="0.85546875" style="38"/>
    <col min="10283" max="10283" width="4.5703125" style="38" customWidth="1"/>
    <col min="10284" max="10294" width="0.85546875" style="38"/>
    <col min="10295" max="10295" width="3.140625" style="38" customWidth="1"/>
    <col min="10296" max="10296" width="19.7109375" style="38" customWidth="1"/>
    <col min="10297" max="10297" width="45.5703125" style="38" customWidth="1"/>
    <col min="10298" max="10538" width="0.85546875" style="38"/>
    <col min="10539" max="10539" width="4.5703125" style="38" customWidth="1"/>
    <col min="10540" max="10550" width="0.85546875" style="38"/>
    <col min="10551" max="10551" width="3.140625" style="38" customWidth="1"/>
    <col min="10552" max="10552" width="19.7109375" style="38" customWidth="1"/>
    <col min="10553" max="10553" width="45.5703125" style="38" customWidth="1"/>
    <col min="10554" max="10794" width="0.85546875" style="38"/>
    <col min="10795" max="10795" width="4.5703125" style="38" customWidth="1"/>
    <col min="10796" max="10806" width="0.85546875" style="38"/>
    <col min="10807" max="10807" width="3.140625" style="38" customWidth="1"/>
    <col min="10808" max="10808" width="19.7109375" style="38" customWidth="1"/>
    <col min="10809" max="10809" width="45.5703125" style="38" customWidth="1"/>
    <col min="10810" max="11050" width="0.85546875" style="38"/>
    <col min="11051" max="11051" width="4.5703125" style="38" customWidth="1"/>
    <col min="11052" max="11062" width="0.85546875" style="38"/>
    <col min="11063" max="11063" width="3.140625" style="38" customWidth="1"/>
    <col min="11064" max="11064" width="19.7109375" style="38" customWidth="1"/>
    <col min="11065" max="11065" width="45.5703125" style="38" customWidth="1"/>
    <col min="11066" max="11306" width="0.85546875" style="38"/>
    <col min="11307" max="11307" width="4.5703125" style="38" customWidth="1"/>
    <col min="11308" max="11318" width="0.85546875" style="38"/>
    <col min="11319" max="11319" width="3.140625" style="38" customWidth="1"/>
    <col min="11320" max="11320" width="19.7109375" style="38" customWidth="1"/>
    <col min="11321" max="11321" width="45.5703125" style="38" customWidth="1"/>
    <col min="11322" max="11562" width="0.85546875" style="38"/>
    <col min="11563" max="11563" width="4.5703125" style="38" customWidth="1"/>
    <col min="11564" max="11574" width="0.85546875" style="38"/>
    <col min="11575" max="11575" width="3.140625" style="38" customWidth="1"/>
    <col min="11576" max="11576" width="19.7109375" style="38" customWidth="1"/>
    <col min="11577" max="11577" width="45.5703125" style="38" customWidth="1"/>
    <col min="11578" max="11818" width="0.85546875" style="38"/>
    <col min="11819" max="11819" width="4.5703125" style="38" customWidth="1"/>
    <col min="11820" max="11830" width="0.85546875" style="38"/>
    <col min="11831" max="11831" width="3.140625" style="38" customWidth="1"/>
    <col min="11832" max="11832" width="19.7109375" style="38" customWidth="1"/>
    <col min="11833" max="11833" width="45.5703125" style="38" customWidth="1"/>
    <col min="11834" max="12074" width="0.85546875" style="38"/>
    <col min="12075" max="12075" width="4.5703125" style="38" customWidth="1"/>
    <col min="12076" max="12086" width="0.85546875" style="38"/>
    <col min="12087" max="12087" width="3.140625" style="38" customWidth="1"/>
    <col min="12088" max="12088" width="19.7109375" style="38" customWidth="1"/>
    <col min="12089" max="12089" width="45.5703125" style="38" customWidth="1"/>
    <col min="12090" max="12330" width="0.85546875" style="38"/>
    <col min="12331" max="12331" width="4.5703125" style="38" customWidth="1"/>
    <col min="12332" max="12342" width="0.85546875" style="38"/>
    <col min="12343" max="12343" width="3.140625" style="38" customWidth="1"/>
    <col min="12344" max="12344" width="19.7109375" style="38" customWidth="1"/>
    <col min="12345" max="12345" width="45.5703125" style="38" customWidth="1"/>
    <col min="12346" max="12586" width="0.85546875" style="38"/>
    <col min="12587" max="12587" width="4.5703125" style="38" customWidth="1"/>
    <col min="12588" max="12598" width="0.85546875" style="38"/>
    <col min="12599" max="12599" width="3.140625" style="38" customWidth="1"/>
    <col min="12600" max="12600" width="19.7109375" style="38" customWidth="1"/>
    <col min="12601" max="12601" width="45.5703125" style="38" customWidth="1"/>
    <col min="12602" max="12842" width="0.85546875" style="38"/>
    <col min="12843" max="12843" width="4.5703125" style="38" customWidth="1"/>
    <col min="12844" max="12854" width="0.85546875" style="38"/>
    <col min="12855" max="12855" width="3.140625" style="38" customWidth="1"/>
    <col min="12856" max="12856" width="19.7109375" style="38" customWidth="1"/>
    <col min="12857" max="12857" width="45.5703125" style="38" customWidth="1"/>
    <col min="12858" max="13098" width="0.85546875" style="38"/>
    <col min="13099" max="13099" width="4.5703125" style="38" customWidth="1"/>
    <col min="13100" max="13110" width="0.85546875" style="38"/>
    <col min="13111" max="13111" width="3.140625" style="38" customWidth="1"/>
    <col min="13112" max="13112" width="19.7109375" style="38" customWidth="1"/>
    <col min="13113" max="13113" width="45.5703125" style="38" customWidth="1"/>
    <col min="13114" max="13354" width="0.85546875" style="38"/>
    <col min="13355" max="13355" width="4.5703125" style="38" customWidth="1"/>
    <col min="13356" max="13366" width="0.85546875" style="38"/>
    <col min="13367" max="13367" width="3.140625" style="38" customWidth="1"/>
    <col min="13368" max="13368" width="19.7109375" style="38" customWidth="1"/>
    <col min="13369" max="13369" width="45.5703125" style="38" customWidth="1"/>
    <col min="13370" max="13610" width="0.85546875" style="38"/>
    <col min="13611" max="13611" width="4.5703125" style="38" customWidth="1"/>
    <col min="13612" max="13622" width="0.85546875" style="38"/>
    <col min="13623" max="13623" width="3.140625" style="38" customWidth="1"/>
    <col min="13624" max="13624" width="19.7109375" style="38" customWidth="1"/>
    <col min="13625" max="13625" width="45.5703125" style="38" customWidth="1"/>
    <col min="13626" max="13866" width="0.85546875" style="38"/>
    <col min="13867" max="13867" width="4.5703125" style="38" customWidth="1"/>
    <col min="13868" max="13878" width="0.85546875" style="38"/>
    <col min="13879" max="13879" width="3.140625" style="38" customWidth="1"/>
    <col min="13880" max="13880" width="19.7109375" style="38" customWidth="1"/>
    <col min="13881" max="13881" width="45.5703125" style="38" customWidth="1"/>
    <col min="13882" max="14122" width="0.85546875" style="38"/>
    <col min="14123" max="14123" width="4.5703125" style="38" customWidth="1"/>
    <col min="14124" max="14134" width="0.85546875" style="38"/>
    <col min="14135" max="14135" width="3.140625" style="38" customWidth="1"/>
    <col min="14136" max="14136" width="19.7109375" style="38" customWidth="1"/>
    <col min="14137" max="14137" width="45.5703125" style="38" customWidth="1"/>
    <col min="14138" max="14378" width="0.85546875" style="38"/>
    <col min="14379" max="14379" width="4.5703125" style="38" customWidth="1"/>
    <col min="14380" max="14390" width="0.85546875" style="38"/>
    <col min="14391" max="14391" width="3.140625" style="38" customWidth="1"/>
    <col min="14392" max="14392" width="19.7109375" style="38" customWidth="1"/>
    <col min="14393" max="14393" width="45.5703125" style="38" customWidth="1"/>
    <col min="14394" max="14634" width="0.85546875" style="38"/>
    <col min="14635" max="14635" width="4.5703125" style="38" customWidth="1"/>
    <col min="14636" max="14646" width="0.85546875" style="38"/>
    <col min="14647" max="14647" width="3.140625" style="38" customWidth="1"/>
    <col min="14648" max="14648" width="19.7109375" style="38" customWidth="1"/>
    <col min="14649" max="14649" width="45.5703125" style="38" customWidth="1"/>
    <col min="14650" max="14890" width="0.85546875" style="38"/>
    <col min="14891" max="14891" width="4.5703125" style="38" customWidth="1"/>
    <col min="14892" max="14902" width="0.85546875" style="38"/>
    <col min="14903" max="14903" width="3.140625" style="38" customWidth="1"/>
    <col min="14904" max="14904" width="19.7109375" style="38" customWidth="1"/>
    <col min="14905" max="14905" width="45.5703125" style="38" customWidth="1"/>
    <col min="14906" max="15146" width="0.85546875" style="38"/>
    <col min="15147" max="15147" width="4.5703125" style="38" customWidth="1"/>
    <col min="15148" max="15158" width="0.85546875" style="38"/>
    <col min="15159" max="15159" width="3.140625" style="38" customWidth="1"/>
    <col min="15160" max="15160" width="19.7109375" style="38" customWidth="1"/>
    <col min="15161" max="15161" width="45.5703125" style="38" customWidth="1"/>
    <col min="15162" max="15402" width="0.85546875" style="38"/>
    <col min="15403" max="15403" width="4.5703125" style="38" customWidth="1"/>
    <col min="15404" max="15414" width="0.85546875" style="38"/>
    <col min="15415" max="15415" width="3.140625" style="38" customWidth="1"/>
    <col min="15416" max="15416" width="19.7109375" style="38" customWidth="1"/>
    <col min="15417" max="15417" width="45.5703125" style="38" customWidth="1"/>
    <col min="15418" max="15658" width="0.85546875" style="38"/>
    <col min="15659" max="15659" width="4.5703125" style="38" customWidth="1"/>
    <col min="15660" max="15670" width="0.85546875" style="38"/>
    <col min="15671" max="15671" width="3.140625" style="38" customWidth="1"/>
    <col min="15672" max="15672" width="19.7109375" style="38" customWidth="1"/>
    <col min="15673" max="15673" width="45.5703125" style="38" customWidth="1"/>
    <col min="15674" max="15914" width="0.85546875" style="38"/>
    <col min="15915" max="15915" width="4.5703125" style="38" customWidth="1"/>
    <col min="15916" max="15926" width="0.85546875" style="38"/>
    <col min="15927" max="15927" width="3.140625" style="38" customWidth="1"/>
    <col min="15928" max="15928" width="19.7109375" style="38" customWidth="1"/>
    <col min="15929" max="15929" width="45.5703125" style="38" customWidth="1"/>
    <col min="15930" max="16170" width="0.85546875" style="38"/>
    <col min="16171" max="16171" width="4.5703125" style="38" customWidth="1"/>
    <col min="16172" max="16182" width="0.85546875" style="38"/>
    <col min="16183" max="16183" width="3.140625" style="38" customWidth="1"/>
    <col min="16184" max="16184" width="19.7109375" style="38" customWidth="1"/>
    <col min="16185" max="16185" width="45.5703125" style="38" customWidth="1"/>
    <col min="16186" max="16384" width="0.85546875" style="38"/>
  </cols>
  <sheetData>
    <row r="1" spans="1:131">
      <c r="A1" s="112" t="s">
        <v>53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3" t="s">
        <v>280</v>
      </c>
    </row>
    <row r="2" spans="1:13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3" t="s">
        <v>46</v>
      </c>
    </row>
    <row r="3" spans="1:131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3" t="s">
        <v>47</v>
      </c>
    </row>
    <row r="4" spans="1:131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</row>
    <row r="5" spans="1:131" ht="20.100000000000001" customHeight="1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1" t="s">
        <v>279</v>
      </c>
    </row>
    <row r="6" spans="1:131" ht="15" customHeight="1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</row>
    <row r="7" spans="1:131" ht="15" customHeight="1">
      <c r="A7" s="150" t="s">
        <v>269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</row>
    <row r="8" spans="1:131" ht="15" customHeight="1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</row>
    <row r="9" spans="1:131" ht="30" customHeight="1">
      <c r="A9" s="151" t="s">
        <v>256</v>
      </c>
      <c r="B9" s="148"/>
      <c r="C9" s="148"/>
      <c r="D9" s="148"/>
      <c r="E9" s="148"/>
      <c r="F9" s="148"/>
      <c r="G9" s="148"/>
      <c r="H9" s="148" t="s">
        <v>257</v>
      </c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51" t="s">
        <v>258</v>
      </c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08" t="s">
        <v>270</v>
      </c>
      <c r="BE9" s="107" t="s">
        <v>259</v>
      </c>
      <c r="DX9" s="112"/>
      <c r="DY9" s="112"/>
      <c r="EA9" s="112"/>
    </row>
    <row r="10" spans="1:131" ht="15" customHeight="1">
      <c r="A10" s="148">
        <v>1</v>
      </c>
      <c r="B10" s="148"/>
      <c r="C10" s="148"/>
      <c r="D10" s="148"/>
      <c r="E10" s="148"/>
      <c r="F10" s="148"/>
      <c r="G10" s="148"/>
      <c r="H10" s="148">
        <v>2</v>
      </c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>
        <v>3</v>
      </c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08">
        <v>4</v>
      </c>
      <c r="BE10" s="108">
        <v>5</v>
      </c>
    </row>
    <row r="11" spans="1:131" ht="43.5" customHeight="1">
      <c r="A11" s="148">
        <v>1</v>
      </c>
      <c r="B11" s="148"/>
      <c r="C11" s="148"/>
      <c r="D11" s="148"/>
      <c r="E11" s="148"/>
      <c r="F11" s="148"/>
      <c r="G11" s="148"/>
      <c r="H11" s="108"/>
      <c r="I11" s="149" t="s">
        <v>260</v>
      </c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8" t="s">
        <v>4</v>
      </c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14">
        <v>140163.7941</v>
      </c>
      <c r="BE11" s="109"/>
    </row>
    <row r="12" spans="1:131" ht="20.100000000000001" customHeight="1">
      <c r="A12" s="148">
        <v>2</v>
      </c>
      <c r="B12" s="148"/>
      <c r="C12" s="148"/>
      <c r="D12" s="148"/>
      <c r="E12" s="148"/>
      <c r="F12" s="148"/>
      <c r="G12" s="148"/>
      <c r="H12" s="108"/>
      <c r="I12" s="149" t="s">
        <v>261</v>
      </c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8" t="s">
        <v>4</v>
      </c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14">
        <f>+BD13-BD14</f>
        <v>635.8119999999999</v>
      </c>
      <c r="BE12" s="109"/>
      <c r="DL12" s="112"/>
    </row>
    <row r="13" spans="1:131" ht="20.100000000000001" customHeight="1">
      <c r="A13" s="148" t="s">
        <v>262</v>
      </c>
      <c r="B13" s="148"/>
      <c r="C13" s="148"/>
      <c r="D13" s="148"/>
      <c r="E13" s="148"/>
      <c r="F13" s="148"/>
      <c r="G13" s="148"/>
      <c r="H13" s="108"/>
      <c r="I13" s="149" t="s">
        <v>263</v>
      </c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8" t="s">
        <v>4</v>
      </c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14">
        <f>305.304+330.508</f>
        <v>635.8119999999999</v>
      </c>
      <c r="BE13" s="109" t="s">
        <v>264</v>
      </c>
    </row>
    <row r="14" spans="1:131" ht="20.100000000000001" customHeight="1">
      <c r="A14" s="148" t="s">
        <v>265</v>
      </c>
      <c r="B14" s="148"/>
      <c r="C14" s="148"/>
      <c r="D14" s="148"/>
      <c r="E14" s="148"/>
      <c r="F14" s="148"/>
      <c r="G14" s="148"/>
      <c r="H14" s="108"/>
      <c r="I14" s="149" t="s">
        <v>266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8" t="s">
        <v>4</v>
      </c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14">
        <v>0</v>
      </c>
      <c r="BE14" s="109"/>
    </row>
    <row r="15" spans="1:131" ht="43.5" customHeight="1">
      <c r="A15" s="148">
        <v>4</v>
      </c>
      <c r="B15" s="148"/>
      <c r="C15" s="148"/>
      <c r="D15" s="148"/>
      <c r="E15" s="148"/>
      <c r="F15" s="148"/>
      <c r="G15" s="148"/>
      <c r="H15" s="108"/>
      <c r="I15" s="149" t="s">
        <v>267</v>
      </c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8" t="s">
        <v>4</v>
      </c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14">
        <f>+BD11+BD12</f>
        <v>140799.6061</v>
      </c>
      <c r="BE15" s="109"/>
    </row>
    <row r="16" spans="1:131" ht="28.5" customHeight="1">
      <c r="A16" s="148">
        <v>7</v>
      </c>
      <c r="B16" s="148"/>
      <c r="C16" s="148"/>
      <c r="D16" s="148"/>
      <c r="E16" s="148"/>
      <c r="F16" s="148"/>
      <c r="G16" s="148"/>
      <c r="H16" s="108"/>
      <c r="I16" s="149" t="s">
        <v>268</v>
      </c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8" t="s">
        <v>4</v>
      </c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14">
        <v>2965.4164500000002</v>
      </c>
      <c r="BE16" s="109"/>
    </row>
  </sheetData>
  <mergeCells count="25">
    <mergeCell ref="A7:BE7"/>
    <mergeCell ref="A9:G9"/>
    <mergeCell ref="H9:AQ9"/>
    <mergeCell ref="AR9:BC9"/>
    <mergeCell ref="A10:G10"/>
    <mergeCell ref="H10:AQ10"/>
    <mergeCell ref="AR10:BC10"/>
    <mergeCell ref="A11:G11"/>
    <mergeCell ref="I11:AQ11"/>
    <mergeCell ref="AR11:BC11"/>
    <mergeCell ref="A12:G12"/>
    <mergeCell ref="I12:AQ12"/>
    <mergeCell ref="AR12:BC12"/>
    <mergeCell ref="A13:G13"/>
    <mergeCell ref="I13:AQ13"/>
    <mergeCell ref="AR13:BC13"/>
    <mergeCell ref="A14:G14"/>
    <mergeCell ref="I14:AQ14"/>
    <mergeCell ref="AR14:BC14"/>
    <mergeCell ref="A15:G15"/>
    <mergeCell ref="I15:AQ15"/>
    <mergeCell ref="AR15:BC15"/>
    <mergeCell ref="A16:G16"/>
    <mergeCell ref="I16:AQ16"/>
    <mergeCell ref="AR16:BC16"/>
  </mergeCells>
  <hyperlinks>
    <hyperlink ref="BE5" location="'информация для раскрытия'!A1" display="'информация для раскрытия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1"/>
  <sheetViews>
    <sheetView view="pageBreakPreview" topLeftCell="A15" zoomScaleSheetLayoutView="100" workbookViewId="0">
      <selection activeCell="A25" sqref="A25:G25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52" t="s">
        <v>11</v>
      </c>
      <c r="B1" s="152"/>
      <c r="C1" s="152"/>
      <c r="D1" s="152"/>
      <c r="E1" s="152"/>
      <c r="F1" s="152"/>
      <c r="G1" s="152"/>
    </row>
    <row r="2" spans="1:7">
      <c r="A2" s="3"/>
      <c r="B2" s="3"/>
      <c r="C2" s="3"/>
      <c r="D2" s="3"/>
      <c r="E2" s="3"/>
      <c r="F2" s="3"/>
      <c r="G2" s="110" t="s">
        <v>279</v>
      </c>
    </row>
    <row r="3" spans="1:7">
      <c r="A3" s="3"/>
      <c r="B3" s="3"/>
      <c r="C3" s="3"/>
      <c r="D3" s="3"/>
      <c r="E3" s="3"/>
      <c r="F3" s="3"/>
      <c r="G3" s="3" t="s">
        <v>12</v>
      </c>
    </row>
    <row r="4" spans="1:7" s="4" customFormat="1" ht="15">
      <c r="A4" s="153" t="s">
        <v>13</v>
      </c>
      <c r="B4" s="153" t="s">
        <v>14</v>
      </c>
      <c r="C4" s="154" t="s">
        <v>222</v>
      </c>
      <c r="D4" s="154"/>
      <c r="E4" s="154"/>
      <c r="F4" s="154"/>
      <c r="G4" s="154"/>
    </row>
    <row r="5" spans="1:7" s="4" customFormat="1" ht="15">
      <c r="A5" s="153"/>
      <c r="B5" s="153"/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</row>
    <row r="6" spans="1:7" s="5" customFormat="1" ht="15">
      <c r="A6" s="54">
        <v>1</v>
      </c>
      <c r="B6" s="55">
        <v>2</v>
      </c>
      <c r="C6" s="55">
        <v>3</v>
      </c>
      <c r="D6" s="55">
        <v>4</v>
      </c>
      <c r="E6" s="55">
        <v>5</v>
      </c>
      <c r="F6" s="55">
        <v>6</v>
      </c>
      <c r="G6" s="55">
        <v>7</v>
      </c>
    </row>
    <row r="7" spans="1:7" s="92" customFormat="1" ht="15">
      <c r="A7" s="98" t="s">
        <v>223</v>
      </c>
      <c r="B7" s="99" t="s">
        <v>224</v>
      </c>
      <c r="C7" s="97">
        <v>214.29899999999998</v>
      </c>
      <c r="D7" s="97">
        <v>191.90799999999999</v>
      </c>
      <c r="E7" s="97"/>
      <c r="F7" s="97">
        <v>209.66575999999998</v>
      </c>
      <c r="G7" s="97">
        <v>60.711399999999955</v>
      </c>
    </row>
    <row r="8" spans="1:7" s="18" customFormat="1" ht="15">
      <c r="A8" s="96" t="s">
        <v>5</v>
      </c>
      <c r="B8" s="100" t="s">
        <v>225</v>
      </c>
      <c r="C8" s="95">
        <v>214.29899999999998</v>
      </c>
      <c r="D8" s="95">
        <v>191.90799999999999</v>
      </c>
      <c r="E8" s="95"/>
      <c r="F8" s="95">
        <v>209.66575999999998</v>
      </c>
      <c r="G8" s="95">
        <v>60.711399999999955</v>
      </c>
    </row>
    <row r="9" spans="1:7" s="18" customFormat="1" ht="15">
      <c r="A9" s="96"/>
      <c r="B9" s="100" t="s">
        <v>226</v>
      </c>
      <c r="C9" s="96"/>
      <c r="D9" s="96"/>
      <c r="E9" s="96"/>
      <c r="F9" s="96"/>
      <c r="G9" s="96"/>
    </row>
    <row r="10" spans="1:7" s="18" customFormat="1" ht="15">
      <c r="A10" s="96"/>
      <c r="B10" s="100" t="s">
        <v>227</v>
      </c>
      <c r="C10" s="95">
        <v>191.90799999999999</v>
      </c>
      <c r="D10" s="95">
        <v>191.90799999999999</v>
      </c>
      <c r="E10" s="96"/>
      <c r="F10" s="95">
        <v>187.27475999999999</v>
      </c>
      <c r="G10" s="96"/>
    </row>
    <row r="11" spans="1:7" s="18" customFormat="1" ht="15">
      <c r="A11" s="96"/>
      <c r="B11" s="100" t="s">
        <v>228</v>
      </c>
      <c r="C11" s="95"/>
      <c r="D11" s="96"/>
      <c r="E11" s="95"/>
      <c r="F11" s="95"/>
      <c r="G11" s="96"/>
    </row>
    <row r="12" spans="1:7" s="18" customFormat="1" ht="15">
      <c r="A12" s="96"/>
      <c r="B12" s="100" t="s">
        <v>229</v>
      </c>
      <c r="C12" s="95">
        <v>22.390999999999998</v>
      </c>
      <c r="D12" s="96"/>
      <c r="E12" s="96"/>
      <c r="F12" s="95">
        <v>22.390999999999998</v>
      </c>
      <c r="G12" s="95">
        <v>60.711399999999955</v>
      </c>
    </row>
    <row r="13" spans="1:7" s="18" customFormat="1" ht="15">
      <c r="A13" s="96" t="s">
        <v>8</v>
      </c>
      <c r="B13" s="100" t="s">
        <v>230</v>
      </c>
      <c r="C13" s="95">
        <v>22.390999999999998</v>
      </c>
      <c r="D13" s="96"/>
      <c r="E13" s="96"/>
      <c r="F13" s="96">
        <v>22.390999999999998</v>
      </c>
      <c r="G13" s="96"/>
    </row>
    <row r="14" spans="1:7" s="18" customFormat="1" ht="30">
      <c r="A14" s="96" t="s">
        <v>9</v>
      </c>
      <c r="B14" s="100" t="s">
        <v>231</v>
      </c>
      <c r="C14" s="96"/>
      <c r="D14" s="96"/>
      <c r="E14" s="96"/>
      <c r="F14" s="96"/>
      <c r="G14" s="96"/>
    </row>
    <row r="15" spans="1:7" s="18" customFormat="1" ht="30">
      <c r="A15" s="96" t="s">
        <v>24</v>
      </c>
      <c r="B15" s="100" t="s">
        <v>232</v>
      </c>
      <c r="C15" s="95">
        <v>191.90799999999999</v>
      </c>
      <c r="D15" s="95">
        <v>191.90799999999999</v>
      </c>
      <c r="E15" s="95"/>
      <c r="F15" s="95"/>
      <c r="G15" s="95"/>
    </row>
    <row r="16" spans="1:7" s="92" customFormat="1" ht="15">
      <c r="A16" s="98" t="s">
        <v>233</v>
      </c>
      <c r="B16" s="101" t="s">
        <v>234</v>
      </c>
      <c r="C16" s="97">
        <v>10.045036000000001</v>
      </c>
      <c r="D16" s="97">
        <v>4.6332399999999998</v>
      </c>
      <c r="E16" s="97"/>
      <c r="F16" s="97">
        <v>5.2473600000000005</v>
      </c>
      <c r="G16" s="97">
        <v>0.164436</v>
      </c>
    </row>
    <row r="17" spans="1:8" s="18" customFormat="1" ht="15">
      <c r="A17" s="96"/>
      <c r="B17" s="100" t="s">
        <v>235</v>
      </c>
      <c r="C17" s="95">
        <v>4.6873928483100729</v>
      </c>
      <c r="D17" s="95">
        <v>2.4143026867040458</v>
      </c>
      <c r="E17" s="95"/>
      <c r="F17" s="95">
        <v>2.5027262439036311</v>
      </c>
      <c r="G17" s="95">
        <v>0.27084863798232317</v>
      </c>
    </row>
    <row r="18" spans="1:8" s="18" customFormat="1" ht="30">
      <c r="A18" s="96" t="s">
        <v>236</v>
      </c>
      <c r="B18" s="100" t="s">
        <v>237</v>
      </c>
      <c r="C18" s="95">
        <v>137.92696399999994</v>
      </c>
      <c r="D18" s="96"/>
      <c r="E18" s="96"/>
      <c r="F18" s="95">
        <v>77.381</v>
      </c>
      <c r="G18" s="95">
        <v>60.545963999999955</v>
      </c>
    </row>
    <row r="19" spans="1:8" s="92" customFormat="1" ht="15">
      <c r="A19" s="98" t="s">
        <v>238</v>
      </c>
      <c r="B19" s="101" t="s">
        <v>239</v>
      </c>
      <c r="C19" s="97">
        <v>204.25396399999991</v>
      </c>
      <c r="D19" s="97">
        <v>187.27475999999999</v>
      </c>
      <c r="E19" s="97"/>
      <c r="F19" s="97">
        <v>204.41839999999996</v>
      </c>
      <c r="G19" s="97">
        <v>60.546963999999953</v>
      </c>
      <c r="H19" s="93"/>
    </row>
    <row r="20" spans="1:8" s="18" customFormat="1" ht="30">
      <c r="A20" s="96" t="s">
        <v>20</v>
      </c>
      <c r="B20" s="100" t="s">
        <v>240</v>
      </c>
      <c r="C20" s="95">
        <v>45.995999999999995</v>
      </c>
      <c r="D20" s="96"/>
      <c r="E20" s="96"/>
      <c r="F20" s="95">
        <v>45.994999999999997</v>
      </c>
      <c r="G20" s="95">
        <v>1E-3</v>
      </c>
      <c r="H20" s="94"/>
    </row>
    <row r="21" spans="1:8" s="18" customFormat="1" ht="15">
      <c r="A21" s="96" t="s">
        <v>21</v>
      </c>
      <c r="B21" s="100" t="s">
        <v>241</v>
      </c>
      <c r="C21" s="96"/>
      <c r="D21" s="96"/>
      <c r="E21" s="96"/>
      <c r="F21" s="96"/>
      <c r="G21" s="96"/>
    </row>
    <row r="22" spans="1:8" s="18" customFormat="1" ht="15">
      <c r="A22" s="96" t="s">
        <v>22</v>
      </c>
      <c r="B22" s="100" t="s">
        <v>242</v>
      </c>
      <c r="C22" s="95">
        <v>20.331</v>
      </c>
      <c r="D22" s="96"/>
      <c r="E22" s="96"/>
      <c r="F22" s="95">
        <v>20.331</v>
      </c>
      <c r="G22" s="95"/>
    </row>
    <row r="23" spans="1:8" ht="15">
      <c r="A23" s="57" t="s">
        <v>22</v>
      </c>
      <c r="B23" s="2" t="s">
        <v>23</v>
      </c>
      <c r="C23" s="58">
        <v>22.06</v>
      </c>
      <c r="D23" s="58"/>
      <c r="E23" s="58"/>
      <c r="F23" s="58">
        <v>22.06</v>
      </c>
      <c r="G23" s="58"/>
    </row>
    <row r="24" spans="1:8" ht="15">
      <c r="A24" s="25"/>
      <c r="B24" s="25"/>
      <c r="C24" s="25"/>
      <c r="D24" s="25"/>
      <c r="E24" s="25"/>
      <c r="F24" s="25"/>
      <c r="G24" s="25"/>
    </row>
    <row r="25" spans="1:8" ht="15.75">
      <c r="A25" s="152" t="s">
        <v>282</v>
      </c>
      <c r="B25" s="152"/>
      <c r="C25" s="152"/>
      <c r="D25" s="152"/>
      <c r="E25" s="152"/>
      <c r="F25" s="152"/>
      <c r="G25" s="152"/>
    </row>
    <row r="26" spans="1:8" ht="15">
      <c r="A26" s="25"/>
      <c r="B26" s="25"/>
      <c r="C26" s="25"/>
      <c r="D26" s="25"/>
      <c r="E26" s="25"/>
      <c r="F26" s="25"/>
      <c r="G26" s="25"/>
    </row>
    <row r="27" spans="1:8" s="4" customFormat="1" ht="15">
      <c r="A27" s="153" t="s">
        <v>13</v>
      </c>
      <c r="B27" s="153" t="s">
        <v>14</v>
      </c>
      <c r="C27" s="155" t="str">
        <f>+C4</f>
        <v>факт 2015 год</v>
      </c>
      <c r="D27" s="156"/>
      <c r="E27" s="156"/>
      <c r="F27" s="156"/>
      <c r="G27" s="157"/>
    </row>
    <row r="28" spans="1:8" s="4" customFormat="1" ht="15">
      <c r="A28" s="153"/>
      <c r="B28" s="153"/>
      <c r="C28" s="12" t="s">
        <v>15</v>
      </c>
      <c r="D28" s="12" t="s">
        <v>16</v>
      </c>
      <c r="E28" s="12" t="s">
        <v>17</v>
      </c>
      <c r="F28" s="12" t="s">
        <v>18</v>
      </c>
      <c r="G28" s="12" t="s">
        <v>19</v>
      </c>
    </row>
    <row r="29" spans="1:8" s="5" customFormat="1" ht="15">
      <c r="A29" s="55">
        <v>1</v>
      </c>
      <c r="B29" s="55">
        <v>2</v>
      </c>
      <c r="C29" s="55">
        <v>3</v>
      </c>
      <c r="D29" s="55">
        <v>4</v>
      </c>
      <c r="E29" s="55">
        <v>5</v>
      </c>
      <c r="F29" s="55">
        <v>6</v>
      </c>
      <c r="G29" s="55">
        <v>7</v>
      </c>
    </row>
    <row r="30" spans="1:8" s="7" customFormat="1" ht="15">
      <c r="A30" s="102" t="s">
        <v>243</v>
      </c>
      <c r="B30" s="103" t="s">
        <v>244</v>
      </c>
      <c r="C30" s="56">
        <v>39.387</v>
      </c>
      <c r="D30" s="56">
        <v>36.387</v>
      </c>
      <c r="E30" s="56"/>
      <c r="F30" s="56">
        <v>38.509</v>
      </c>
      <c r="G30" s="56">
        <v>9.7077153300345707</v>
      </c>
    </row>
    <row r="31" spans="1:8" ht="15">
      <c r="A31" s="104" t="s">
        <v>5</v>
      </c>
      <c r="B31" s="105" t="s">
        <v>245</v>
      </c>
      <c r="C31" s="58">
        <v>39.387</v>
      </c>
      <c r="D31" s="58">
        <v>36.387</v>
      </c>
      <c r="E31" s="58"/>
      <c r="F31" s="58">
        <v>35.509</v>
      </c>
      <c r="G31" s="58">
        <v>9.7077153300345707</v>
      </c>
    </row>
    <row r="32" spans="1:8" ht="15">
      <c r="A32" s="104" t="s">
        <v>8</v>
      </c>
      <c r="B32" s="105" t="s">
        <v>246</v>
      </c>
      <c r="C32" s="58">
        <v>3</v>
      </c>
      <c r="D32" s="58"/>
      <c r="E32" s="58"/>
      <c r="F32" s="58">
        <v>3</v>
      </c>
      <c r="G32" s="58"/>
    </row>
    <row r="33" spans="1:7" ht="30">
      <c r="A33" s="104"/>
      <c r="B33" s="105" t="s">
        <v>247</v>
      </c>
      <c r="C33" s="58"/>
      <c r="D33" s="58"/>
      <c r="E33" s="58"/>
      <c r="F33" s="58"/>
      <c r="G33" s="58"/>
    </row>
    <row r="34" spans="1:7" s="7" customFormat="1" ht="15">
      <c r="A34" s="104"/>
      <c r="B34" s="105" t="s">
        <v>248</v>
      </c>
      <c r="C34" s="56">
        <v>36.387</v>
      </c>
      <c r="D34" s="56">
        <v>36.387</v>
      </c>
      <c r="E34" s="56"/>
      <c r="F34" s="56"/>
      <c r="G34" s="56"/>
    </row>
    <row r="35" spans="1:7" ht="15">
      <c r="A35" s="102" t="s">
        <v>233</v>
      </c>
      <c r="B35" s="103" t="s">
        <v>249</v>
      </c>
      <c r="C35" s="59">
        <v>1.8462234211638884</v>
      </c>
      <c r="D35" s="59">
        <v>0.87849231861100119</v>
      </c>
      <c r="E35" s="59"/>
      <c r="F35" s="59">
        <v>0.96377484926484924</v>
      </c>
      <c r="G35" s="59">
        <v>3.9562532880379475E-3</v>
      </c>
    </row>
    <row r="36" spans="1:7" s="7" customFormat="1" ht="15">
      <c r="A36" s="104"/>
      <c r="B36" s="105" t="s">
        <v>250</v>
      </c>
      <c r="C36" s="56">
        <v>4.6873928483100729</v>
      </c>
      <c r="D36" s="56">
        <v>2.4143026867040458</v>
      </c>
      <c r="E36" s="56"/>
      <c r="F36" s="56">
        <v>2.5027262439036311</v>
      </c>
      <c r="G36" s="56">
        <v>4.075370108760553E-2</v>
      </c>
    </row>
    <row r="37" spans="1:7" s="7" customFormat="1" ht="30">
      <c r="A37" s="104" t="s">
        <v>236</v>
      </c>
      <c r="B37" s="105" t="s">
        <v>34</v>
      </c>
      <c r="C37" s="56">
        <v>22.102778077373671</v>
      </c>
      <c r="D37" s="56"/>
      <c r="E37" s="56"/>
      <c r="F37" s="56">
        <v>12.40001900062714</v>
      </c>
      <c r="G37" s="56">
        <v>9.702759076746533</v>
      </c>
    </row>
    <row r="38" spans="1:7" ht="15">
      <c r="A38" s="102" t="s">
        <v>238</v>
      </c>
      <c r="B38" s="103" t="s">
        <v>251</v>
      </c>
      <c r="C38" s="58">
        <v>37.540776578836109</v>
      </c>
      <c r="D38" s="58">
        <v>35.508507681388998</v>
      </c>
      <c r="E38" s="58"/>
      <c r="F38" s="58">
        <v>37.545225150735149</v>
      </c>
      <c r="G38" s="58">
        <v>9.7037590767465325</v>
      </c>
    </row>
    <row r="39" spans="1:7" ht="45">
      <c r="A39" s="104" t="s">
        <v>20</v>
      </c>
      <c r="B39" s="105" t="s">
        <v>252</v>
      </c>
      <c r="C39" s="58">
        <v>11.290999999999999</v>
      </c>
      <c r="D39" s="58"/>
      <c r="E39" s="58"/>
      <c r="F39" s="58">
        <v>11.29</v>
      </c>
      <c r="G39" s="58">
        <v>1E-3</v>
      </c>
    </row>
    <row r="40" spans="1:7" ht="30">
      <c r="A40" s="104" t="s">
        <v>21</v>
      </c>
      <c r="B40" s="105" t="s">
        <v>253</v>
      </c>
      <c r="C40" s="58"/>
      <c r="D40" s="58"/>
      <c r="E40" s="58"/>
      <c r="F40" s="58"/>
      <c r="G40" s="58"/>
    </row>
    <row r="41" spans="1:7" ht="15">
      <c r="A41" s="104" t="s">
        <v>22</v>
      </c>
      <c r="B41" s="105" t="s">
        <v>254</v>
      </c>
      <c r="C41" s="106">
        <v>4.1474908200734388</v>
      </c>
      <c r="D41" s="106"/>
      <c r="E41" s="106"/>
      <c r="F41" s="106">
        <v>4.1474908200734388</v>
      </c>
      <c r="G41" s="106"/>
    </row>
  </sheetData>
  <mergeCells count="8">
    <mergeCell ref="A1:G1"/>
    <mergeCell ref="A4:A5"/>
    <mergeCell ref="B4:B5"/>
    <mergeCell ref="C4:G4"/>
    <mergeCell ref="A27:A28"/>
    <mergeCell ref="B27:B28"/>
    <mergeCell ref="C27:G27"/>
    <mergeCell ref="A25:G25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view="pageBreakPreview" zoomScaleSheetLayoutView="100" workbookViewId="0">
      <selection activeCell="A8" sqref="A8"/>
    </sheetView>
  </sheetViews>
  <sheetFormatPr defaultRowHeight="12.75"/>
  <cols>
    <col min="1" max="1" width="51.42578125" style="1" customWidth="1"/>
    <col min="2" max="2" width="13.85546875" style="1" customWidth="1"/>
    <col min="3" max="3" width="25.42578125" style="1" customWidth="1"/>
    <col min="4" max="4" width="14.5703125" style="1" customWidth="1"/>
    <col min="5" max="16384" width="9.140625" style="1"/>
  </cols>
  <sheetData>
    <row r="1" spans="1:6" ht="15.75">
      <c r="A1" s="158" t="s">
        <v>255</v>
      </c>
      <c r="B1" s="158"/>
      <c r="C1" s="110" t="s">
        <v>279</v>
      </c>
    </row>
    <row r="2" spans="1:6" ht="32.25" customHeight="1">
      <c r="A2" s="158" t="s">
        <v>183</v>
      </c>
      <c r="B2" s="158"/>
    </row>
    <row r="3" spans="1:6" ht="13.5" thickBot="1">
      <c r="A3" s="6"/>
      <c r="B3" s="6"/>
    </row>
    <row r="4" spans="1:6" ht="45.75" thickBot="1">
      <c r="A4" s="60" t="s">
        <v>1</v>
      </c>
      <c r="B4" s="64" t="s">
        <v>184</v>
      </c>
    </row>
    <row r="5" spans="1:6" ht="18" customHeight="1">
      <c r="A5" s="61" t="s">
        <v>35</v>
      </c>
      <c r="B5" s="65">
        <v>1.9734069999999999</v>
      </c>
    </row>
    <row r="6" spans="1:6" ht="18" customHeight="1">
      <c r="A6" s="62" t="s">
        <v>25</v>
      </c>
      <c r="B6" s="66">
        <f>+B5/B7</f>
        <v>2.9752617377496248E-2</v>
      </c>
      <c r="F6" s="13"/>
    </row>
    <row r="7" spans="1:6" ht="18" customHeight="1">
      <c r="A7" s="62" t="s">
        <v>26</v>
      </c>
      <c r="B7" s="67">
        <v>66.327173000000002</v>
      </c>
    </row>
    <row r="8" spans="1:6" ht="18" customHeight="1">
      <c r="A8" s="62" t="s">
        <v>37</v>
      </c>
      <c r="B8" s="67">
        <f>+B9/B5</f>
        <v>1779.4095085301715</v>
      </c>
    </row>
    <row r="9" spans="1:6" ht="18" customHeight="1" thickBot="1">
      <c r="A9" s="63" t="s">
        <v>36</v>
      </c>
      <c r="B9" s="68">
        <v>3511.4991799999998</v>
      </c>
    </row>
    <row r="10" spans="1:6">
      <c r="A10" s="10"/>
      <c r="B10" s="10"/>
    </row>
    <row r="11" spans="1:6" ht="11.25" customHeight="1">
      <c r="A11" s="10"/>
      <c r="B11" s="10"/>
    </row>
  </sheetData>
  <mergeCells count="2">
    <mergeCell ref="A2:B2"/>
    <mergeCell ref="A1:B1"/>
  </mergeCells>
  <hyperlinks>
    <hyperlink ref="C1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6" sqref="A6"/>
    </sheetView>
  </sheetViews>
  <sheetFormatPr defaultRowHeight="12.75"/>
  <sheetData>
    <row r="1" spans="1:8">
      <c r="H1" s="110" t="s">
        <v>279</v>
      </c>
    </row>
    <row r="2" spans="1:8">
      <c r="A2" s="20" t="s">
        <v>185</v>
      </c>
    </row>
    <row r="4" spans="1:8">
      <c r="A4" s="21" t="s">
        <v>40</v>
      </c>
    </row>
    <row r="6" spans="1:8">
      <c r="A6" s="21" t="s">
        <v>42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4" sqref="A4:J4"/>
    </sheetView>
  </sheetViews>
  <sheetFormatPr defaultRowHeight="12.75"/>
  <cols>
    <col min="9" max="9" width="7.42578125" customWidth="1"/>
    <col min="10" max="10" width="8.85546875" customWidth="1"/>
  </cols>
  <sheetData>
    <row r="1" spans="1:11" s="1" customFormat="1" ht="15.75">
      <c r="A1" s="24" t="s">
        <v>186</v>
      </c>
      <c r="K1" s="110" t="s">
        <v>279</v>
      </c>
    </row>
    <row r="4" spans="1:11" s="25" customFormat="1" ht="76.5" customHeight="1">
      <c r="A4" s="159" t="s">
        <v>207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1" s="25" customFormat="1" ht="15"/>
    <row r="6" spans="1:11" s="25" customFormat="1" ht="15">
      <c r="A6" s="85" t="s">
        <v>188</v>
      </c>
      <c r="B6" s="86" t="s">
        <v>187</v>
      </c>
    </row>
    <row r="7" spans="1:11" s="25" customFormat="1" ht="15"/>
    <row r="8" spans="1:11" s="25" customFormat="1" ht="15"/>
  </sheetData>
  <mergeCells count="1">
    <mergeCell ref="A4:J4"/>
  </mergeCells>
  <hyperlinks>
    <hyperlink ref="B6" r:id="rId1"/>
    <hyperlink ref="K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3" sqref="A3:L3"/>
    </sheetView>
  </sheetViews>
  <sheetFormatPr defaultRowHeight="12.75"/>
  <cols>
    <col min="1" max="1" width="9.140625" style="79" customWidth="1"/>
    <col min="2" max="7" width="9.140625" style="79"/>
    <col min="8" max="9" width="12.7109375" style="79" customWidth="1"/>
    <col min="10" max="10" width="10.7109375" style="79" customWidth="1"/>
    <col min="11" max="11" width="11.140625" style="79" customWidth="1"/>
    <col min="12" max="12" width="9.140625" style="79"/>
    <col min="13" max="13" width="13.140625" style="79" customWidth="1"/>
    <col min="14" max="16384" width="9.140625" style="79"/>
  </cols>
  <sheetData>
    <row r="1" spans="1:13" ht="15.75">
      <c r="A1" s="161" t="s">
        <v>208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10" t="s">
        <v>279</v>
      </c>
    </row>
    <row r="2" spans="1:13" ht="12" customHeight="1"/>
    <row r="3" spans="1:13" ht="48" customHeight="1">
      <c r="A3" s="160" t="s">
        <v>283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2" customHeight="1"/>
    <row r="5" spans="1:13" ht="15.75">
      <c r="A5" s="165" t="s">
        <v>206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</row>
    <row r="6" spans="1:13" ht="15" customHeight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</row>
    <row r="7" spans="1:13" ht="15" customHeight="1">
      <c r="A7" s="167" t="s">
        <v>189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</row>
    <row r="8" spans="1:13" s="80" customFormat="1" ht="15" customHeight="1">
      <c r="A8" s="168" t="s">
        <v>190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</row>
    <row r="9" spans="1:13" ht="106.5" customHeight="1">
      <c r="A9" s="164" t="s">
        <v>191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</row>
    <row r="10" spans="1:13" ht="30" customHeight="1">
      <c r="A10" s="164" t="s">
        <v>192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</row>
    <row r="11" spans="1:13" ht="30" customHeight="1">
      <c r="A11" s="164" t="s">
        <v>193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</row>
    <row r="12" spans="1:13" ht="15" customHeight="1">
      <c r="A12" s="81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</row>
    <row r="13" spans="1:13" ht="15" customHeight="1">
      <c r="A13" s="167" t="s">
        <v>194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</row>
    <row r="14" spans="1:13" s="83" customFormat="1" ht="78" customHeight="1">
      <c r="A14" s="162" t="s">
        <v>195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</row>
    <row r="15" spans="1:13" s="83" customFormat="1" ht="45.75" customHeight="1">
      <c r="A15" s="162" t="s">
        <v>196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</row>
    <row r="16" spans="1:13" s="83" customFormat="1" ht="31.5" customHeight="1">
      <c r="A16" s="170" t="s">
        <v>197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</row>
    <row r="17" spans="1:12" s="83" customFormat="1" ht="48.75" customHeight="1">
      <c r="A17" s="162" t="s">
        <v>198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</row>
    <row r="18" spans="1:12" s="83" customFormat="1" ht="45" customHeight="1">
      <c r="A18" s="162" t="s">
        <v>199</v>
      </c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</row>
    <row r="19" spans="1:12" s="83" customFormat="1" ht="15">
      <c r="A19" s="162" t="s">
        <v>200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</row>
    <row r="20" spans="1:12" s="83" customFormat="1" ht="75.75" customHeight="1">
      <c r="A20" s="163" t="s">
        <v>201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</row>
    <row r="21" spans="1:12" s="83" customFormat="1" ht="33" customHeight="1">
      <c r="A21" s="162" t="s">
        <v>202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</row>
    <row r="22" spans="1:12" s="83" customFormat="1" ht="66.75" customHeight="1">
      <c r="A22" s="162" t="s">
        <v>203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</row>
    <row r="27" spans="1:12" ht="15">
      <c r="A27" s="169" t="s">
        <v>204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84" t="s">
        <v>205</v>
      </c>
    </row>
  </sheetData>
  <mergeCells count="20">
    <mergeCell ref="A21:L21"/>
    <mergeCell ref="A22:L22"/>
    <mergeCell ref="A27:K27"/>
    <mergeCell ref="A11:L11"/>
    <mergeCell ref="A13:L13"/>
    <mergeCell ref="A14:L14"/>
    <mergeCell ref="A15:L15"/>
    <mergeCell ref="A16:L16"/>
    <mergeCell ref="A17:L17"/>
    <mergeCell ref="A3:L3"/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</mergeCells>
  <hyperlinks>
    <hyperlink ref="L27" r:id="rId1"/>
    <hyperlink ref="M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A3" sqref="A3:G3"/>
    </sheetView>
  </sheetViews>
  <sheetFormatPr defaultRowHeight="12.75"/>
  <cols>
    <col min="1" max="1" width="13.5703125" customWidth="1"/>
    <col min="2" max="2" width="12.5703125" customWidth="1"/>
    <col min="3" max="3" width="12.85546875" customWidth="1"/>
    <col min="4" max="4" width="11.5703125" customWidth="1"/>
    <col min="5" max="5" width="7.140625" customWidth="1"/>
    <col min="6" max="6" width="8.5703125" customWidth="1"/>
    <col min="7" max="7" width="6.85546875" customWidth="1"/>
  </cols>
  <sheetData>
    <row r="1" spans="1:7" ht="15.75">
      <c r="A1" s="24" t="s">
        <v>271</v>
      </c>
      <c r="G1" s="110" t="s">
        <v>279</v>
      </c>
    </row>
    <row r="3" spans="1:7" ht="69.75" customHeight="1">
      <c r="A3" s="171" t="s">
        <v>284</v>
      </c>
      <c r="B3" s="171"/>
      <c r="C3" s="171"/>
      <c r="D3" s="171"/>
      <c r="E3" s="171"/>
      <c r="F3" s="171"/>
      <c r="G3" s="171"/>
    </row>
  </sheetData>
  <mergeCells count="1">
    <mergeCell ref="A3:G3"/>
  </mergeCells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dzyuba</cp:lastModifiedBy>
  <cp:lastPrinted>2016-02-15T04:30:02Z</cp:lastPrinted>
  <dcterms:created xsi:type="dcterms:W3CDTF">2011-03-10T06:57:24Z</dcterms:created>
  <dcterms:modified xsi:type="dcterms:W3CDTF">2016-03-04T03:02:46Z</dcterms:modified>
</cp:coreProperties>
</file>