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ШЗ\Директор по инфраструктуре и энергохозяйству\Отдел главного энергетика (ОГЭ)\!_РП\Экономика\Раскрытие информации\2023\3\сайт\Общая информация за 2022г\"/>
    </mc:Choice>
  </mc:AlternateContent>
  <bookViews>
    <workbookView xWindow="0" yWindow="0" windowWidth="9990" windowHeight="6000" tabRatio="878"/>
  </bookViews>
  <sheets>
    <sheet name="информация для раскрытия" sheetId="24" r:id="rId1"/>
    <sheet name="1" sheetId="34" r:id="rId2"/>
    <sheet name="2" sheetId="25" r:id="rId3"/>
    <sheet name="3" sheetId="2" r:id="rId4"/>
    <sheet name="4" sheetId="6" r:id="rId5"/>
    <sheet name="5" sheetId="23" r:id="rId6"/>
    <sheet name="6" sheetId="28" r:id="rId7"/>
    <sheet name="7" sheetId="29" r:id="rId8"/>
    <sheet name="8" sheetId="31" state="hidden" r:id="rId9"/>
    <sheet name="9" sheetId="32" r:id="rId10"/>
    <sheet name="10" sheetId="33" r:id="rId11"/>
    <sheet name="11" sheetId="35" r:id="rId12"/>
  </sheets>
  <definedNames>
    <definedName name="_xlnm.Print_Titles" localSheetId="2">'2'!$15:$16</definedName>
    <definedName name="_xlnm.Print_Area" localSheetId="1">'1'!$A$1:$E$6</definedName>
    <definedName name="_xlnm.Print_Area" localSheetId="10">'10'!$A$1:$I$3</definedName>
    <definedName name="_xlnm.Print_Area" localSheetId="11">'11'!$A$1:$J$5</definedName>
    <definedName name="_xlnm.Print_Area" localSheetId="2">'2'!$A$1:$BU$97</definedName>
    <definedName name="_xlnm.Print_Area" localSheetId="3">'3'!$A$1:$G$42</definedName>
    <definedName name="_xlnm.Print_Area" localSheetId="4">'4'!$A$1:$B$21</definedName>
    <definedName name="_xlnm.Print_Area" localSheetId="6">'6'!$A$1:$L$25</definedName>
    <definedName name="_xlnm.Print_Area" localSheetId="7">'7'!$A$1:$G$6</definedName>
    <definedName name="_xlnm.Print_Area" localSheetId="8">'8'!$A$1:$H$3</definedName>
    <definedName name="_xlnm.Print_Area" localSheetId="9">'9'!$A$1:$G$5</definedName>
    <definedName name="_xlnm.Print_Area" localSheetId="0">'информация для раскрытия'!$A$1:$L$29</definedName>
  </definedNames>
  <calcPr calcId="162913"/>
</workbook>
</file>

<file path=xl/calcChain.xml><?xml version="1.0" encoding="utf-8"?>
<calcChain xmlns="http://schemas.openxmlformats.org/spreadsheetml/2006/main">
  <c r="BD97" i="25" l="1"/>
  <c r="BS20" i="25" l="1"/>
  <c r="BT66" i="25"/>
  <c r="BT63" i="25" l="1"/>
  <c r="B7" i="6" l="1"/>
  <c r="B6" i="6" s="1"/>
  <c r="C4" i="2" l="1"/>
  <c r="BX31" i="25"/>
  <c r="BT60" i="25"/>
  <c r="BS66" i="25" l="1"/>
  <c r="BS63" i="25"/>
  <c r="BS60" i="25"/>
  <c r="BS49" i="25"/>
  <c r="BS34" i="25"/>
  <c r="BS27" i="25"/>
  <c r="BS19" i="25" s="1"/>
  <c r="BS18" i="25" l="1"/>
  <c r="BS15" i="25"/>
  <c r="BD90" i="25" s="1"/>
  <c r="B8" i="6" l="1"/>
  <c r="BT49" i="25" l="1"/>
  <c r="BX49" i="25" s="1"/>
  <c r="BX40" i="25"/>
  <c r="BX38" i="25"/>
  <c r="BT34" i="25"/>
  <c r="BX30" i="25"/>
  <c r="BT27" i="25"/>
  <c r="BX27" i="25" s="1"/>
  <c r="BX25" i="25"/>
  <c r="BX22" i="25"/>
  <c r="BT20" i="25"/>
  <c r="BT19" i="25" l="1"/>
  <c r="BT18" i="25" s="1"/>
  <c r="BX18" i="25" s="1"/>
  <c r="BX34" i="25"/>
  <c r="BX20" i="25"/>
  <c r="C28" i="2"/>
  <c r="BX19" i="25" l="1"/>
</calcChain>
</file>

<file path=xl/sharedStrings.xml><?xml version="1.0" encoding="utf-8"?>
<sst xmlns="http://schemas.openxmlformats.org/spreadsheetml/2006/main" count="399" uniqueCount="303">
  <si>
    <t>№ п/п</t>
  </si>
  <si>
    <t>Показатель</t>
  </si>
  <si>
    <t>Ед. изм.</t>
  </si>
  <si>
    <t>план*</t>
  </si>
  <si>
    <t>тыс. руб.</t>
  </si>
  <si>
    <t>1.1.</t>
  </si>
  <si>
    <t>Материальные расходы, всего</t>
  </si>
  <si>
    <t>в том числе на ремонт</t>
  </si>
  <si>
    <t>1.2.</t>
  </si>
  <si>
    <t>1.3.</t>
  </si>
  <si>
    <t>Примечание: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</si>
  <si>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</si>
  <si>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</si>
  <si>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</si>
  <si>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</si>
  <si>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</si>
  <si>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</si>
  <si>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</si>
  <si>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</si>
  <si>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4.1.</t>
  </si>
  <si>
    <t>4.2.</t>
  </si>
  <si>
    <t>4.3.</t>
  </si>
  <si>
    <t>1.4.</t>
  </si>
  <si>
    <t>Потери, %</t>
  </si>
  <si>
    <t>Отпуск эл. энергии в сеть, млн.кВт.ч</t>
  </si>
  <si>
    <t>Мощность на производственные и хозяйственные нужды</t>
  </si>
  <si>
    <t>Потери , млн.кВтч</t>
  </si>
  <si>
    <t>Средневзвешенный тариф покупки потерь, руб./МВт.ч</t>
  </si>
  <si>
    <t>Октябрьский административный округ г. Омска.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</si>
  <si>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 (в ред. Постановлений Правительства РФ)
</t>
  </si>
  <si>
    <t>Омская область, Омский р-он, территория Иртышского сельского округа.</t>
  </si>
  <si>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</si>
  <si>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</si>
  <si>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</si>
  <si>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</si>
  <si>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</si>
  <si>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</si>
  <si>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</si>
  <si>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</si>
  <si>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</si>
  <si>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5506007419</t>
  </si>
  <si>
    <t>КПП:</t>
  </si>
  <si>
    <t>Долгосрочный период регулирования:</t>
  </si>
  <si>
    <t>-</t>
  </si>
  <si>
    <t xml:space="preserve"> гг.</t>
  </si>
  <si>
    <t>Примечание ***</t>
  </si>
  <si>
    <t>I</t>
  </si>
  <si>
    <t>Структура затрат</t>
  </si>
  <si>
    <t>х</t>
  </si>
  <si>
    <t>1</t>
  </si>
  <si>
    <t>Необходимая валовая выручка на содержание</t>
  </si>
  <si>
    <t>1.1</t>
  </si>
  <si>
    <t>Подконтрольные расходы, всего</t>
  </si>
  <si>
    <t>1.1.1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</si>
  <si>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</si>
  <si>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</si>
  <si>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</si>
  <si>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</si>
  <si>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</si>
  <si>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</si>
  <si>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</si>
  <si>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</si>
  <si>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</si>
  <si>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</si>
  <si>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</si>
  <si>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</si>
  <si>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</si>
  <si>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</si>
  <si>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</si>
  <si>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</si>
  <si>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</si>
  <si>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(цеховые)****</t>
  </si>
  <si>
    <t>1.1.3.4</t>
  </si>
  <si>
    <t>в том числе прочие расходы (общехозяйственные)****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</si>
  <si>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</si>
  <si>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</si>
  <si>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</si>
  <si>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</si>
  <si>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</si>
  <si>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</si>
  <si>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</si>
  <si>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</si>
  <si>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</si>
  <si>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</si>
  <si>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</si>
  <si>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</si>
  <si>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</si>
  <si>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</si>
  <si>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</si>
  <si>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</si>
  <si>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</si>
  <si>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</si>
  <si>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</si>
  <si>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</si>
  <si>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</si>
  <si>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</si>
  <si>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</si>
  <si>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</si>
  <si>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</si>
  <si>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</si>
  <si>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</si>
  <si>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</si>
  <si>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</si>
  <si>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</si>
  <si>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</si>
  <si>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</si>
  <si>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</si>
  <si>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</si>
  <si>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</si>
  <si>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</si>
  <si>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</si>
  <si>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</si>
  <si>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</si>
  <si>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</si>
  <si>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</si>
  <si>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</si>
  <si>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</si>
  <si>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</si>
  <si>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</si>
  <si>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</si>
  <si>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</si>
  <si>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</si>
  <si>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</si>
  <si>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</si>
  <si>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уровне напряжения ВН</t>
  </si>
  <si>
    <t>2.2</t>
  </si>
  <si>
    <t>в том числе трансформаторная мощность подстанций на уровне напряжения СН I</t>
  </si>
  <si>
    <t>2.3</t>
  </si>
  <si>
    <t>в том числе трансформаторная мощность подстанций на уровне напряжения СН II</t>
  </si>
  <si>
    <t>2.4</t>
  </si>
  <si>
    <t>в том числе трансформаторная мощность подстанций на уровне напряжения НН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</si>
  <si>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</si>
  <si>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</si>
  <si>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</si>
  <si>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</si>
  <si>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 уровне напряжения СН II</t>
  </si>
  <si>
    <t>3.2</t>
  </si>
  <si>
    <t>в том числе количество условных единиц по линиям электропередач на уровне напряжения НН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</si>
  <si>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</si>
  <si>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</si>
  <si>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</si>
  <si>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уровне напряжения ВН</t>
  </si>
  <si>
    <t>4.2</t>
  </si>
  <si>
    <t>в том числе количество условных единиц по подстанциям на уровне напряжения СН II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</si>
  <si>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</si>
  <si>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</si>
  <si>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</si>
  <si>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</si>
  <si>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уровне напряжения СН II</t>
  </si>
  <si>
    <t>5.2</t>
  </si>
  <si>
    <t>в том числе длина линий электропередач на уровне напряжения НН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</si>
  <si>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</si>
  <si>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</si>
  <si>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</si>
  <si>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</si>
  <si>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</si>
  <si>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</si>
  <si>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</si>
  <si>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</si>
  <si>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</si>
  <si>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</si>
  <si>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</si>
  <si>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</si>
  <si>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</si>
  <si>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Мероприятия по технологическому присоединению выполняются в следующем порядке: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</si>
  <si>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</si>
  <si>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</si>
  <si>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</si>
  <si>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</si>
  <si>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</si>
  <si>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</si>
  <si>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</si>
  <si>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</si>
  <si>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</si>
  <si>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 xml:space="preserve">Порядок выполнения мероприятий, связанных с технологическим присоединением к электрическим сетям </t>
  </si>
  <si>
    <t>Условия, на которых осуществляется поставка товаров (работ, услуг)</t>
  </si>
  <si>
    <t>факт**</t>
  </si>
  <si>
    <t xml:space="preserve">1. </t>
  </si>
  <si>
    <t xml:space="preserve">Поступление эл. энергии в сеть, ВСЕГО </t>
  </si>
  <si>
    <t xml:space="preserve">из смежной сети, всего  </t>
  </si>
  <si>
    <t xml:space="preserve">в том числе из сети     </t>
  </si>
  <si>
    <t xml:space="preserve">ВН                      </t>
  </si>
  <si>
    <t xml:space="preserve">СН I                     </t>
  </si>
  <si>
    <t xml:space="preserve">СН II                    </t>
  </si>
  <si>
    <t xml:space="preserve">от электростанций ПЭ (ЭСО) </t>
  </si>
  <si>
    <t xml:space="preserve">от других поставщиков  (в т.ч. с оптового рынка) </t>
  </si>
  <si>
    <t xml:space="preserve">поступление эл.энергии от других организаций   </t>
  </si>
  <si>
    <t xml:space="preserve">2.  </t>
  </si>
  <si>
    <t xml:space="preserve">Потери электроэнергии в сети  </t>
  </si>
  <si>
    <t>то же в % (п.1.1./п.2.)</t>
  </si>
  <si>
    <t xml:space="preserve">3.  </t>
  </si>
  <si>
    <t xml:space="preserve">Расход электроэнергии на производственные и хозяйственные нужды </t>
  </si>
  <si>
    <t xml:space="preserve">4.  </t>
  </si>
  <si>
    <t xml:space="preserve">Отпуск электроэнергии из сети, всего в т.ч. </t>
  </si>
  <si>
    <t xml:space="preserve">Полезный отпуск собственным  потребителям ЭСО из них: </t>
  </si>
  <si>
    <t xml:space="preserve">потребителям оптового рынка   </t>
  </si>
  <si>
    <t xml:space="preserve">1.  </t>
  </si>
  <si>
    <t xml:space="preserve">Поступление мощности в сеть, ВСЕГО </t>
  </si>
  <si>
    <t xml:space="preserve">из смежной сети         </t>
  </si>
  <si>
    <t xml:space="preserve">от электростанций ПЭ    </t>
  </si>
  <si>
    <t xml:space="preserve">от других поставщиков (в т.ч. с оптового рынка) </t>
  </si>
  <si>
    <t xml:space="preserve">от других организаций   </t>
  </si>
  <si>
    <t xml:space="preserve">Потери мощности в сети            </t>
  </si>
  <si>
    <t xml:space="preserve">то же в %               </t>
  </si>
  <si>
    <t xml:space="preserve">Отпуск  мощности из сети, всего в т.ч.  </t>
  </si>
  <si>
    <t xml:space="preserve">Заявленная (расчетная) мощность собственных потребителей, пользующихся региональными электрическими сетями </t>
  </si>
  <si>
    <t xml:space="preserve">Заявленная (расчетная) мощность потребителей оптового рынка </t>
  </si>
  <si>
    <t xml:space="preserve">Отпуск в другие сетевые организации    </t>
  </si>
  <si>
    <t>№
п/п</t>
  </si>
  <si>
    <t>Наименование</t>
  </si>
  <si>
    <t>Единица измерения</t>
  </si>
  <si>
    <t>Примечание</t>
  </si>
  <si>
    <t>Балансовая стоимость на начало периода</t>
  </si>
  <si>
    <t>Изменение стоимости</t>
  </si>
  <si>
    <t>2.1.</t>
  </si>
  <si>
    <t>ввод ОС</t>
  </si>
  <si>
    <t>2.2.</t>
  </si>
  <si>
    <t>выбытие</t>
  </si>
  <si>
    <t>Балансовая стоимость на конец периода</t>
  </si>
  <si>
    <t>Сумма амортизационных отчислений</t>
  </si>
  <si>
    <t>На главную</t>
  </si>
  <si>
    <t>Приложение 3</t>
  </si>
  <si>
    <t>1.</t>
  </si>
  <si>
    <t>подпункт "б" структура и объем затрат на производство и реализацию товаров (работ, услуг)</t>
  </si>
  <si>
    <t xml:space="preserve">2. </t>
  </si>
  <si>
    <t>2.5</t>
  </si>
  <si>
    <t>2.6</t>
  </si>
  <si>
    <t>2.7</t>
  </si>
  <si>
    <t>2.8</t>
  </si>
  <si>
    <t>2.9</t>
  </si>
  <si>
    <t>2.10</t>
  </si>
  <si>
    <t>2.11</t>
  </si>
  <si>
    <t>Информация о техническом состоянии сетей</t>
  </si>
  <si>
    <t>2.12</t>
  </si>
  <si>
    <t>Сведения о движении активов</t>
  </si>
  <si>
    <t>Информация о техническом состянии сетей за отчетный год раскрыта на официальном сайте организации в составе информации, подлежащей ежемесячному раскрытию в соответсвии с Постановлением Правительства РФ от 21.01.2004 г. 24 "Об утверждении стандартов раскрытия информации субъектами оптового и розничных рынков электрической энергии".</t>
  </si>
  <si>
    <r>
      <t>_____</t>
    </r>
    <r>
      <rPr>
        <sz val="10"/>
        <rFont val="Calibri"/>
        <family val="2"/>
        <charset val="204"/>
        <scheme val="minor"/>
      </rPr>
      <t>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</si>
  <si>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Calibri"/>
        <family val="2"/>
        <charset val="204"/>
        <scheme val="minor"/>
      </rPr>
      <t>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</si>
  <si>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Calibri"/>
        <family val="2"/>
        <charset val="204"/>
        <scheme val="minor"/>
      </rPr>
      <t>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</si>
  <si>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Calibri"/>
        <family val="2"/>
        <charset val="204"/>
        <scheme val="minor"/>
      </rPr>
      <t>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</si>
  <si>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Calibri"/>
        <family val="2"/>
        <charset val="204"/>
        <scheme val="minor"/>
      </rPr>
      <t>*****</t>
    </r>
    <r>
      <rPr>
        <sz val="10"/>
        <color indexed="9"/>
        <rFont val="Calibri"/>
        <family val="2"/>
        <charset val="204"/>
        <scheme val="minor"/>
      </rPr>
      <t>_</t>
    </r>
    <r>
      <rPr>
        <sz val="10"/>
        <rFont val="Calibri"/>
        <family val="2"/>
        <charset val="204"/>
        <scheme val="minor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</si>
  <si>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Формы документов, доступные для скачивания, размещены на официальном сайте организации  во вкладке "Партнерам" в разделе "Услуги по электроснабжению"</t>
  </si>
  <si>
    <t>год</t>
  </si>
  <si>
    <r>
      <rPr>
        <b/>
        <sz val="11"/>
        <rFont val="Calibri"/>
        <family val="2"/>
        <charset val="204"/>
        <scheme val="minor"/>
      </rPr>
      <t>Годовая финансовая (бухгалтерская) отчетность</t>
    </r>
    <r>
      <rPr>
        <sz val="11"/>
        <rFont val="Calibri"/>
        <family val="2"/>
        <charset val="204"/>
        <scheme val="minor"/>
      </rPr>
      <t xml:space="preserve">, а также аудиторское заключение размещены на официальном сайте организациив сети Интернет  в разделе: </t>
    </r>
    <r>
      <rPr>
        <b/>
        <sz val="11"/>
        <rFont val="Calibri"/>
        <family val="2"/>
        <charset val="204"/>
        <scheme val="minor"/>
      </rPr>
      <t>Партнерам\Акционерам\Бухгалтерская отчетность</t>
    </r>
  </si>
  <si>
    <t>Баланс электрической энергии по сетям ВН, СН1, СН2, НН</t>
  </si>
  <si>
    <t>На товарную продукцию</t>
  </si>
  <si>
    <t>2.13</t>
  </si>
  <si>
    <t>2.14</t>
  </si>
  <si>
    <t>2.15</t>
  </si>
  <si>
    <t>2.16</t>
  </si>
  <si>
    <t>2.17</t>
  </si>
  <si>
    <t>http://www.omsktyre.ru/buhgalterskaya-otchetnost</t>
  </si>
  <si>
    <t xml:space="preserve">подпункт "а" 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
</t>
  </si>
  <si>
    <t>http://www.omsktyre.ru/uslugi-po-elektroenergii</t>
  </si>
  <si>
    <t>Период</t>
  </si>
  <si>
    <t>Процент потерь</t>
  </si>
  <si>
    <t>Расходы на оплату потерь*, тыс. руб.</t>
  </si>
  <si>
    <t>Способы приобретения товаров, необходимых для оказания услуг</t>
  </si>
  <si>
    <t>Ссылка:</t>
  </si>
  <si>
    <t xml:space="preserve">потребителям, присоединенным к центру питания </t>
  </si>
  <si>
    <t>на генераторном напряжении</t>
  </si>
  <si>
    <t>сальдо переток в  другие организации</t>
  </si>
  <si>
    <t>4.4.</t>
  </si>
  <si>
    <t>4.5.</t>
  </si>
  <si>
    <t>4. Приказ ФАС России от 29.08.2017 N 1135/17 "Об утверждении методических указаний по определению размера платы за технологическое присоединение к электрическим сетям"</t>
  </si>
  <si>
    <r>
      <t xml:space="preserve">Основной способ закупки - тендер. Иные способы применяются в ограниченных случаях. Это направлено на повышение прозрачности и открытости способа закупки товаров, работ и услуг. С </t>
    </r>
    <r>
      <rPr>
        <b/>
        <sz val="11"/>
        <color rgb="FF000000"/>
        <rFont val="Calibri"/>
        <family val="2"/>
        <charset val="204"/>
        <scheme val="minor"/>
      </rPr>
      <t xml:space="preserve">регламентом подготовки и проведения конкурентных процедур при закупках товаров, работ и услуг </t>
    </r>
    <r>
      <rPr>
        <sz val="11"/>
        <color rgb="FF000000"/>
        <rFont val="Calibri"/>
        <family val="2"/>
        <charset val="204"/>
        <scheme val="minor"/>
      </rPr>
      <t xml:space="preserve"> можно ознакомиться на официальном сайте в разделе: </t>
    </r>
    <r>
      <rPr>
        <b/>
        <sz val="11"/>
        <color rgb="FF000000"/>
        <rFont val="Calibri"/>
        <family val="2"/>
        <charset val="204"/>
        <scheme val="minor"/>
      </rPr>
      <t>Партнерам\Тендеры и закупки</t>
    </r>
    <r>
      <rPr>
        <sz val="11"/>
        <color rgb="FF000000"/>
        <rFont val="Calibri"/>
        <family val="2"/>
        <charset val="204"/>
        <scheme val="minor"/>
      </rPr>
      <t>.</t>
    </r>
  </si>
  <si>
    <t>модернизация ОС</t>
  </si>
  <si>
    <t>АО "Омскшина" не имеет инвестиционной программы.</t>
  </si>
  <si>
    <t>АО "Омскшина" не имеет утвержденной программы энергосбережения.</t>
  </si>
  <si>
    <t>АО "Омскшина"</t>
  </si>
  <si>
    <t>АО "ОМСКШИНА" раскрывает информацию за</t>
  </si>
  <si>
    <t>Электрическая мощность по диапозонам напряжения АО "Омскшина"</t>
  </si>
  <si>
    <t>Сведения о потерях электрической энергии по электрическим сетям АО "Омскшина"</t>
  </si>
  <si>
    <r>
      <t xml:space="preserve">* - АО "Омскшина" приобретает электроэнергию для компенсации технологических потерь в сетях у </t>
    </r>
    <r>
      <rPr>
        <b/>
        <sz val="11"/>
        <rFont val="Calibri"/>
        <family val="2"/>
        <charset val="204"/>
        <scheme val="minor"/>
      </rPr>
      <t>ООО "Центрэнерго" по  договору от 01.01.2012 № 01ЭС-12</t>
    </r>
  </si>
  <si>
    <t xml:space="preserve">Перечень зон деятельности АО "Омскшина" </t>
  </si>
  <si>
    <t>I. Общие положения, пункт 12, а именно:</t>
  </si>
  <si>
    <t>II. Стандарт раскрытия информации сетевой организацией,  пункт 19, а именно:</t>
  </si>
  <si>
    <t xml:space="preserve">подпункт "б" о расходах, связанных с осуществлением технологического присоединения, не включаемых в плату за технологическое присоединение (и подлежащих учету (учтенных) в тарифах на услуги по передаче электрической энергии), с указанием источника официального опубликования решения регулирующего органа об установлении тарифов, содержащего информацию о размере таких расходов
</t>
  </si>
  <si>
    <t>абзац 2 подпункта "г"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</si>
  <si>
    <t>абзац 2 подпункта "г"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</si>
  <si>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абзац 3 подпункта "г" о затратах сетевой организации на покупку потерь в собственных сетях</t>
  </si>
  <si>
    <t>абзац 3 подпункта "г" 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</si>
  <si>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абзац 3 подпункта "г" о перечне мероприятий по снижению размеров потерь в сетях, а также о сроках их исполнения и источниках финансирования</t>
  </si>
  <si>
    <t>абзац 3 подпункта "г" о закупке сетевыми организациями электрической энергии для компенсации потерь в сетях и ее стоимости</t>
  </si>
  <si>
    <t>абзац 3 подпункта "г" о размере фактических потерь, оплачиваемых покупателями при осуществлении расчетов за электрическую энергию по уровням напряжения</t>
  </si>
  <si>
    <t xml:space="preserve">абзац 4 подпункта "г"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</si>
  <si>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абзац 5 подпункта "г" о техническом состоянии сетей</t>
  </si>
  <si>
    <t xml:space="preserve">подпункт "з"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
</t>
  </si>
  <si>
    <t>подпункт "м" об инвестиционных программах (о проектах инвестиционных программ) и отчетах об их реализации</t>
  </si>
  <si>
    <t>подпункт "н" об отчетах о реализации инвестиционной программы и об обосновывающих их материалах</t>
  </si>
  <si>
    <t>подпункт "о" о способах приобретения, стоимости и объемах товаров, необходимых для оказания услуг по передаче электроэнергии</t>
  </si>
  <si>
    <t xml:space="preserve">подпункт "с" о качестве обслуживания потребителей услуг сетевой организации </t>
  </si>
  <si>
    <t xml:space="preserve">абзац 2 подпункта "г" об отпуске электроэнергии в сеть и отпуске электроэнергии из сети сетевой компании по уровням напряжений, используемых для ценообразования, потребителям электрической энергии и территориальным сетевым организациям, присоединенным к сетям сетевой организации
</t>
  </si>
  <si>
    <t>исправить дату</t>
  </si>
  <si>
    <t>2020</t>
  </si>
  <si>
    <t>2024</t>
  </si>
  <si>
    <t>660850001</t>
  </si>
  <si>
    <r>
      <t xml:space="preserve">Нормативный уровень технологических потерь на долгосрочный период 2020 - 2024 гг. утвержен </t>
    </r>
    <r>
      <rPr>
        <b/>
        <sz val="11"/>
        <rFont val="Calibri"/>
        <family val="2"/>
        <charset val="204"/>
        <scheme val="minor"/>
      </rPr>
      <t>приказом РЭК Омской области № 663/78 от 26.12.2014 г.</t>
    </r>
  </si>
  <si>
    <t xml:space="preserve">АО "Омскшина" оказывает услуги по передаче электрической энергии по сетям во исполнение обязательст ПАО "Россети Сибирь" перед энергоснабжающей организацией (ЭСО) абонентам, подключенным к сетям предприятия и имеющих договора с энергоснабжающей организацией. Процедура технологического подключения к эектрическим сетям представлена ниже. </t>
  </si>
  <si>
    <t>Информация выложена на официальном сайте 16.03.2023 г. в разделе "Информация за 2023 год" , о чем контролирующие органы были уведомлены посредством шаблона  EE.OPEN.INFO.MARCH.NET.NOTICE 15.03.2022 г.</t>
  </si>
  <si>
    <t>http://omsktyre.cordiant.beget.tech/partner/uslugi-po-elektroenergii/</t>
  </si>
  <si>
    <r>
      <rPr>
        <b/>
        <sz val="11"/>
        <rFont val="Calibri"/>
        <family val="2"/>
        <charset val="204"/>
        <scheme val="minor"/>
      </rPr>
      <t>Информация о качестве обслуживания потребителей</t>
    </r>
    <r>
      <rPr>
        <sz val="11"/>
        <rFont val="Calibri"/>
        <family val="2"/>
        <charset val="204"/>
        <scheme val="minor"/>
      </rPr>
      <t xml:space="preserve"> за отчетный год в формате Приложения N 7 к приказу Министерства энергетики РФ от 15.04.2014 г. № 186 "О ЕДИНЫХ СТАНДАРТАХ КАЧЕСТВА ОБСЛУЖИВАНИЯ СЕТЕВЫМИ ОРГАНИЗАЦИЯМИ ПОТРЕБИТЕЛЕЙ УСЛУГ СЕТЕВЫХ ОРГАНИЗАЦИЙ" размещена на официальном сайте организации в разделе: </t>
    </r>
    <r>
      <rPr>
        <b/>
        <sz val="11"/>
        <rFont val="Calibri"/>
        <family val="2"/>
        <charset val="204"/>
        <scheme val="minor"/>
      </rPr>
      <t>Партнерам\Раскрытие информации\Услуги по электроснабжению\Информация за 2023 год</t>
    </r>
  </si>
  <si>
    <t>http://omsktyre.cordiant.beget.tech/partner/tendery-i-zakupki/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</si>
</sst>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"/>
    <numFmt numFmtId="165" formatCode="0.0%"/>
    <numFmt numFmtId="166" formatCode="0.000"/>
    <numFmt numFmtId="167" formatCode="0.000%"/>
    <numFmt numFmtId="168" formatCode="0.0"/>
  </numFmts>
  <fonts count="4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i/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.5"/>
      <color theme="0" tint="-0.34998626667073579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0"/>
      <color theme="10"/>
      <name val="Arial"/>
      <family val="2"/>
      <charset val="204"/>
    </font>
    <font>
      <i/>
      <sz val="10"/>
      <name val="Calibri"/>
      <family val="2"/>
      <charset val="204"/>
      <scheme val="minor"/>
    </font>
    <font>
      <sz val="11"/>
      <name val="Arial"/>
      <family val="2"/>
      <charset val="204"/>
    </font>
    <font>
      <sz val="8"/>
      <name val="Arial"/>
      <family val="2"/>
      <charset val="204"/>
    </font>
    <font>
      <u/>
      <sz val="10"/>
      <color rgb="FF0000FF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 applyNumberFormat="0" applyFont="0" applyFill="0" applyBorder="0" applyAlignment="0" applyProtection="0">
      <alignment vertical="top"/>
    </xf>
    <xf numFmtId="0" fontId="4" fillId="0" borderId="0"/>
    <xf numFmtId="0" fontId="5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9" fontId="13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 applyNumberFormat="0" applyFont="0" applyFill="0" applyBorder="0" applyAlignment="0" applyProtection="0">
      <alignment vertical="top"/>
    </xf>
    <xf numFmtId="0" fontId="38" fillId="0" borderId="0"/>
  </cellStyleXfs>
  <cellXfs count="169">
    <xf numFmtId="0" fontId="3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164" fontId="9" fillId="0" borderId="1" xfId="0" applyNumberFormat="1" applyFont="1" applyFill="1" applyBorder="1" applyAlignment="1" applyProtection="1">
      <alignment horizontal="center"/>
    </xf>
    <xf numFmtId="164" fontId="7" fillId="0" borderId="1" xfId="0" applyNumberFormat="1" applyFont="1" applyFill="1" applyBorder="1" applyAlignment="1" applyProtection="1">
      <alignment horizontal="center"/>
    </xf>
    <xf numFmtId="4" fontId="7" fillId="0" borderId="1" xfId="0" applyNumberFormat="1" applyFont="1" applyFill="1" applyBorder="1" applyAlignment="1" applyProtection="1">
      <alignment horizontal="center"/>
    </xf>
    <xf numFmtId="0" fontId="3" fillId="0" borderId="0" xfId="8"/>
    <xf numFmtId="0" fontId="15" fillId="0" borderId="0" xfId="8" applyFont="1"/>
    <xf numFmtId="0" fontId="18" fillId="0" borderId="0" xfId="8" applyFont="1" applyAlignment="1">
      <alignment horizontal="justify"/>
    </xf>
    <xf numFmtId="0" fontId="3" fillId="0" borderId="0" xfId="8" applyFont="1" applyAlignment="1">
      <alignment horizontal="justify"/>
    </xf>
    <xf numFmtId="0" fontId="7" fillId="0" borderId="0" xfId="8" applyFont="1"/>
    <xf numFmtId="0" fontId="25" fillId="0" borderId="0" xfId="6" applyNumberFormat="1" applyFont="1" applyFill="1" applyBorder="1" applyAlignment="1" applyProtection="1">
      <alignment vertical="top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NumberFormat="1" applyFont="1" applyFill="1" applyBorder="1" applyAlignment="1" applyProtection="1">
      <alignment vertical="top"/>
    </xf>
    <xf numFmtId="0" fontId="16" fillId="0" borderId="0" xfId="6" applyNumberForma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" fillId="0" borderId="0" xfId="0" applyFont="1" applyAlignment="1"/>
    <xf numFmtId="0" fontId="24" fillId="0" borderId="0" xfId="0" applyFont="1" applyAlignment="1"/>
    <xf numFmtId="0" fontId="7" fillId="0" borderId="0" xfId="0" applyFont="1" applyAlignment="1"/>
    <xf numFmtId="0" fontId="9" fillId="0" borderId="0" xfId="0" applyNumberFormat="1" applyFont="1" applyFill="1" applyBorder="1" applyAlignment="1" applyProtection="1">
      <alignment vertical="top"/>
    </xf>
    <xf numFmtId="49" fontId="26" fillId="0" borderId="0" xfId="0" applyNumberFormat="1" applyFont="1" applyFill="1" applyAlignment="1">
      <alignment horizontal="right" vertical="top"/>
    </xf>
    <xf numFmtId="0" fontId="2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right" vertical="top"/>
    </xf>
    <xf numFmtId="0" fontId="7" fillId="0" borderId="0" xfId="0" applyNumberFormat="1" applyFont="1" applyFill="1" applyBorder="1" applyAlignment="1" applyProtection="1">
      <alignment horizontal="left" vertical="top"/>
    </xf>
    <xf numFmtId="165" fontId="7" fillId="0" borderId="0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6" fillId="0" borderId="0" xfId="2" applyFont="1"/>
    <xf numFmtId="0" fontId="6" fillId="0" borderId="0" xfId="2" applyFont="1" applyFill="1"/>
    <xf numFmtId="0" fontId="6" fillId="0" borderId="0" xfId="2" applyFont="1" applyAlignment="1">
      <alignment horizontal="right"/>
    </xf>
    <xf numFmtId="0" fontId="7" fillId="0" borderId="0" xfId="2" applyFont="1"/>
    <xf numFmtId="0" fontId="7" fillId="0" borderId="0" xfId="2" applyFont="1" applyFill="1"/>
    <xf numFmtId="0" fontId="28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/>
    </xf>
    <xf numFmtId="0" fontId="29" fillId="0" borderId="0" xfId="6" applyNumberFormat="1" applyFont="1" applyFill="1" applyBorder="1" applyAlignment="1" applyProtection="1">
      <alignment horizontal="right" vertical="top"/>
    </xf>
    <xf numFmtId="0" fontId="30" fillId="0" borderId="0" xfId="2" applyFont="1"/>
    <xf numFmtId="0" fontId="30" fillId="0" borderId="2" xfId="2" applyFont="1" applyBorder="1" applyAlignment="1">
      <alignment horizontal="center" vertical="center"/>
    </xf>
    <xf numFmtId="0" fontId="30" fillId="0" borderId="2" xfId="2" applyFont="1" applyFill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" fontId="30" fillId="0" borderId="0" xfId="2" applyNumberFormat="1" applyFont="1"/>
    <xf numFmtId="9" fontId="30" fillId="0" borderId="0" xfId="7" applyFont="1"/>
    <xf numFmtId="0" fontId="31" fillId="0" borderId="0" xfId="2" applyFont="1"/>
    <xf numFmtId="4" fontId="6" fillId="0" borderId="0" xfId="2" applyNumberFormat="1" applyFont="1" applyFill="1"/>
    <xf numFmtId="0" fontId="7" fillId="0" borderId="0" xfId="2" applyFont="1" applyBorder="1"/>
    <xf numFmtId="0" fontId="6" fillId="0" borderId="0" xfId="2" applyFont="1" applyBorder="1" applyAlignment="1">
      <alignment horizontal="right"/>
    </xf>
    <xf numFmtId="0" fontId="7" fillId="0" borderId="3" xfId="2" applyFont="1" applyBorder="1" applyAlignment="1">
      <alignment horizontal="left"/>
    </xf>
    <xf numFmtId="0" fontId="29" fillId="0" borderId="0" xfId="6" applyNumberFormat="1" applyFont="1" applyFill="1" applyBorder="1" applyAlignment="1" applyProtection="1">
      <alignment vertical="top"/>
    </xf>
    <xf numFmtId="0" fontId="6" fillId="0" borderId="0" xfId="0" applyFont="1" applyAlignment="1"/>
    <xf numFmtId="166" fontId="9" fillId="0" borderId="0" xfId="0" applyNumberFormat="1" applyFont="1" applyAlignment="1"/>
    <xf numFmtId="167" fontId="6" fillId="0" borderId="0" xfId="5" applyNumberFormat="1" applyFont="1"/>
    <xf numFmtId="0" fontId="33" fillId="0" borderId="0" xfId="0" applyNumberFormat="1" applyFont="1" applyFill="1" applyBorder="1" applyAlignment="1" applyProtection="1">
      <alignment vertical="top"/>
    </xf>
    <xf numFmtId="10" fontId="7" fillId="0" borderId="1" xfId="5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Fill="1" applyBorder="1" applyAlignment="1" applyProtection="1">
      <alignment horizontal="center" vertical="top" wrapText="1"/>
    </xf>
    <xf numFmtId="0" fontId="20" fillId="0" borderId="0" xfId="9" applyFill="1" applyAlignment="1" applyProtection="1">
      <alignment vertical="center" wrapText="1"/>
    </xf>
    <xf numFmtId="0" fontId="7" fillId="0" borderId="2" xfId="2" applyFont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0" fontId="25" fillId="0" borderId="0" xfId="6" applyNumberFormat="1" applyFont="1" applyFill="1" applyBorder="1" applyAlignment="1" applyProtection="1">
      <alignment horizontal="right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24" fillId="0" borderId="5" xfId="0" applyFont="1" applyBorder="1" applyAlignment="1">
      <alignment horizont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right"/>
    </xf>
    <xf numFmtId="0" fontId="6" fillId="0" borderId="0" xfId="3" applyNumberFormat="1" applyFont="1" applyFill="1" applyBorder="1" applyAlignment="1" applyProtection="1">
      <alignment vertical="top"/>
    </xf>
    <xf numFmtId="0" fontId="36" fillId="0" borderId="0" xfId="3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left" vertical="top" wrapText="1"/>
    </xf>
    <xf numFmtId="4" fontId="7" fillId="0" borderId="2" xfId="2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 wrapText="1"/>
    </xf>
    <xf numFmtId="0" fontId="30" fillId="0" borderId="1" xfId="2" applyFont="1" applyFill="1" applyBorder="1"/>
    <xf numFmtId="0" fontId="30" fillId="0" borderId="1" xfId="2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center" vertical="center"/>
    </xf>
    <xf numFmtId="0" fontId="16" fillId="0" borderId="0" xfId="6" applyFill="1" applyAlignment="1" applyProtection="1">
      <alignment vertical="center" wrapText="1"/>
    </xf>
    <xf numFmtId="168" fontId="7" fillId="0" borderId="1" xfId="0" applyNumberFormat="1" applyFont="1" applyFill="1" applyBorder="1" applyAlignment="1" applyProtection="1">
      <alignment horizontal="center" vertical="top"/>
    </xf>
    <xf numFmtId="4" fontId="7" fillId="0" borderId="0" xfId="0" applyNumberFormat="1" applyFont="1" applyFill="1" applyBorder="1" applyAlignment="1" applyProtection="1">
      <alignment horizontal="center" vertical="top" wrapText="1"/>
    </xf>
    <xf numFmtId="0" fontId="37" fillId="0" borderId="0" xfId="0" applyNumberFormat="1" applyFont="1" applyFill="1" applyBorder="1" applyAlignment="1" applyProtection="1">
      <alignment vertical="top"/>
    </xf>
    <xf numFmtId="0" fontId="24" fillId="0" borderId="0" xfId="0" applyNumberFormat="1" applyFont="1" applyFill="1" applyBorder="1" applyAlignment="1" applyProtection="1">
      <alignment horizontal="right" vertical="top"/>
    </xf>
    <xf numFmtId="166" fontId="6" fillId="0" borderId="0" xfId="0" applyNumberFormat="1" applyFont="1" applyAlignment="1"/>
    <xf numFmtId="0" fontId="7" fillId="0" borderId="2" xfId="2" applyFont="1" applyBorder="1" applyAlignment="1">
      <alignment horizontal="left"/>
    </xf>
    <xf numFmtId="3" fontId="7" fillId="3" borderId="2" xfId="2" applyNumberFormat="1" applyFont="1" applyFill="1" applyBorder="1" applyAlignment="1">
      <alignment horizontal="center" vertical="center"/>
    </xf>
    <xf numFmtId="4" fontId="7" fillId="3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6" fillId="3" borderId="0" xfId="3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center" vertical="top" wrapText="1"/>
    </xf>
    <xf numFmtId="0" fontId="16" fillId="0" borderId="0" xfId="6" applyFill="1" applyAlignment="1" applyProtection="1">
      <alignment horizontal="left" vertical="top" wrapText="1"/>
    </xf>
    <xf numFmtId="0" fontId="39" fillId="0" borderId="0" xfId="6" applyFont="1" applyFill="1" applyAlignment="1" applyProtection="1">
      <alignment horizontal="left" vertical="top" wrapText="1"/>
    </xf>
    <xf numFmtId="0" fontId="24" fillId="0" borderId="0" xfId="0" applyFont="1" applyAlignment="1">
      <alignment horizontal="right"/>
    </xf>
    <xf numFmtId="0" fontId="27" fillId="0" borderId="0" xfId="6" applyFont="1" applyFill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36" fillId="3" borderId="0" xfId="3" applyNumberFormat="1" applyFont="1" applyFill="1" applyBorder="1" applyAlignment="1" applyProtection="1">
      <alignment horizontal="left" vertical="top" wrapText="1"/>
    </xf>
    <xf numFmtId="0" fontId="12" fillId="0" borderId="0" xfId="2" applyFont="1" applyAlignment="1">
      <alignment horizontal="center"/>
    </xf>
    <xf numFmtId="0" fontId="7" fillId="0" borderId="5" xfId="2" applyFont="1" applyBorder="1" applyAlignment="1">
      <alignment horizontal="left"/>
    </xf>
    <xf numFmtId="49" fontId="7" fillId="0" borderId="5" xfId="2" applyNumberFormat="1" applyFont="1" applyBorder="1" applyAlignment="1">
      <alignment horizontal="left"/>
    </xf>
    <xf numFmtId="0" fontId="30" fillId="0" borderId="6" xfId="2" applyFont="1" applyBorder="1" applyAlignment="1">
      <alignment horizontal="center" vertical="center"/>
    </xf>
    <xf numFmtId="0" fontId="30" fillId="0" borderId="7" xfId="2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49" fontId="30" fillId="0" borderId="2" xfId="2" applyNumberFormat="1" applyFont="1" applyBorder="1" applyAlignment="1">
      <alignment horizontal="center" vertical="center"/>
    </xf>
    <xf numFmtId="49" fontId="30" fillId="0" borderId="4" xfId="2" applyNumberFormat="1" applyFont="1" applyBorder="1" applyAlignment="1">
      <alignment horizontal="center" vertical="center"/>
    </xf>
    <xf numFmtId="49" fontId="30" fillId="0" borderId="3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justify" vertical="center" wrapText="1"/>
    </xf>
    <xf numFmtId="0" fontId="30" fillId="0" borderId="2" xfId="2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/>
    </xf>
    <xf numFmtId="0" fontId="30" fillId="0" borderId="3" xfId="2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left"/>
    </xf>
    <xf numFmtId="49" fontId="7" fillId="0" borderId="5" xfId="2" applyNumberFormat="1" applyFont="1" applyBorder="1" applyAlignment="1">
      <alignment horizontal="center"/>
    </xf>
    <xf numFmtId="49" fontId="7" fillId="0" borderId="0" xfId="2" applyNumberFormat="1" applyFont="1" applyBorder="1" applyAlignment="1">
      <alignment horizontal="center"/>
    </xf>
    <xf numFmtId="0" fontId="30" fillId="0" borderId="6" xfId="2" applyFont="1" applyBorder="1" applyAlignment="1">
      <alignment horizontal="center" vertical="center" wrapText="1"/>
    </xf>
    <xf numFmtId="0" fontId="30" fillId="0" borderId="8" xfId="2" applyFont="1" applyBorder="1" applyAlignment="1">
      <alignment horizontal="center" vertical="center"/>
    </xf>
    <xf numFmtId="0" fontId="30" fillId="0" borderId="9" xfId="2" applyFont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0" fontId="30" fillId="0" borderId="10" xfId="2" applyFont="1" applyBorder="1" applyAlignment="1">
      <alignment horizontal="center" vertical="center"/>
    </xf>
    <xf numFmtId="0" fontId="32" fillId="0" borderId="0" xfId="2" applyFont="1" applyAlignment="1">
      <alignment horizontal="justify" wrapText="1"/>
    </xf>
    <xf numFmtId="0" fontId="6" fillId="0" borderId="0" xfId="2" applyFont="1" applyAlignment="1">
      <alignment horizontal="justify" wrapText="1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/>
    </xf>
    <xf numFmtId="0" fontId="7" fillId="0" borderId="2" xfId="2" applyFont="1" applyBorder="1" applyAlignment="1">
      <alignment horizontal="left"/>
    </xf>
    <xf numFmtId="0" fontId="7" fillId="0" borderId="3" xfId="2" applyFont="1" applyBorder="1" applyAlignment="1">
      <alignment horizontal="left"/>
    </xf>
    <xf numFmtId="0" fontId="12" fillId="0" borderId="0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23" fillId="2" borderId="0" xfId="0" applyFont="1" applyFill="1" applyAlignment="1">
      <alignment horizontal="right" wrapText="1"/>
    </xf>
    <xf numFmtId="0" fontId="18" fillId="0" borderId="0" xfId="8" applyFont="1" applyAlignment="1">
      <alignment horizontal="justify"/>
    </xf>
    <xf numFmtId="0" fontId="22" fillId="0" borderId="0" xfId="8" applyFont="1" applyAlignment="1">
      <alignment horizontal="justify" vertical="top" wrapText="1"/>
    </xf>
    <xf numFmtId="0" fontId="21" fillId="0" borderId="0" xfId="9" applyFont="1" applyAlignment="1" applyProtection="1">
      <alignment horizontal="left" vertical="top" wrapText="1"/>
    </xf>
    <xf numFmtId="0" fontId="19" fillId="2" borderId="0" xfId="8" applyFont="1" applyFill="1" applyAlignment="1">
      <alignment horizontal="justify"/>
    </xf>
    <xf numFmtId="0" fontId="22" fillId="0" borderId="0" xfId="8" applyFont="1" applyAlignment="1">
      <alignment horizontal="left" vertical="top" wrapText="1"/>
    </xf>
    <xf numFmtId="0" fontId="7" fillId="0" borderId="0" xfId="8" applyFont="1" applyAlignment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7" fillId="0" borderId="0" xfId="8" applyFont="1" applyAlignment="1">
      <alignment horizontal="justify" vertical="top" wrapText="1"/>
    </xf>
    <xf numFmtId="0" fontId="17" fillId="0" borderId="0" xfId="8" applyFont="1" applyAlignment="1">
      <alignment horizontal="center"/>
    </xf>
    <xf numFmtId="0" fontId="21" fillId="0" borderId="0" xfId="9" applyFont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 wrapText="1"/>
    </xf>
    <xf numFmtId="0" fontId="16" fillId="0" borderId="0" xfId="6" applyFill="1" applyAlignment="1" applyProtection="1">
      <alignment horizontal="center" vertical="top" wrapText="1"/>
    </xf>
    <xf numFmtId="0" fontId="34" fillId="0" borderId="0" xfId="6" applyFont="1" applyFill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6" fillId="0" borderId="0" xfId="6" applyFill="1" applyAlignment="1" applyProtection="1">
      <alignment horizontal="center" vertical="center" wrapText="1"/>
    </xf>
    <xf numFmtId="0" fontId="35" fillId="0" borderId="0" xfId="6" applyFont="1" applyFill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top" wrapText="1"/>
    </xf>
  </cellXfs>
  <cellStyles count="12">
    <cellStyle name="Гиперссылка" xfId="6" builtinId="8"/>
    <cellStyle name="Гиперссылка 2" xfId="9"/>
    <cellStyle name="Обычный" xfId="0" builtinId="0"/>
    <cellStyle name="Обычный 2" xfId="1"/>
    <cellStyle name="Обычный 2 16 2" xfId="11"/>
    <cellStyle name="Обычный 3" xfId="2"/>
    <cellStyle name="Обычный 4" xfId="3"/>
    <cellStyle name="Обычный 4 3" xfId="10"/>
    <cellStyle name="Обычный 5" xfId="4"/>
    <cellStyle name="Обычный 6" xfId="8"/>
    <cellStyle name="Процентный" xfId="5" builtinId="5"/>
    <cellStyle name="Процентный 2" xfId="7"/>
  </cellStyles>
  <dxfs count="0"/>
  <tableStyles count="0" defaultTableStyle="TableStyleMedium9" defaultPivotStyle="PivotStyleLight16"/>
  <colors>
    <mruColors>
      <color rgb="FF0000FF"/>
      <color rgb="FF00FFFF"/>
      <color rgb="FFCC99FF"/>
      <color rgb="FFCCCCFF"/>
      <color rgb="FF000099"/>
      <color rgb="FFFFFFFF"/>
      <color rgb="FF808080"/>
      <color rgb="FFB2B2B2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msktyre.ru/uslugi-po-elektroenergi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msktyre.ru/buhgalterskaya-otchetnost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omsktyre.cordiant.beget.tech/partner/uslugi-po-elektroenergii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72"/>
  <sheetViews>
    <sheetView showGridLines="0" tabSelected="1" view="pageBreakPreview" topLeftCell="A16" zoomScaleNormal="100" zoomScaleSheetLayoutView="100" workbookViewId="0">
      <selection activeCell="H4" sqref="H4"/>
    </sheetView>
  </sheetViews>
  <sheetFormatPr defaultRowHeight="15" x14ac:dyDescent="0.25"/>
  <cols>
    <col min="1" max="1" width="4.85546875" style="41" customWidth="1"/>
    <col min="2" max="11" width="9.140625" style="37"/>
    <col min="12" max="12" width="11.5703125" style="37" customWidth="1"/>
    <col min="13" max="13" width="14.85546875" style="37" customWidth="1"/>
    <col min="14" max="16384" width="9.140625" style="37"/>
  </cols>
  <sheetData>
    <row r="1" spans="1:13" s="35" customFormat="1" ht="51" customHeight="1" x14ac:dyDescent="0.25">
      <c r="A1" s="104" t="s">
        <v>29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7"/>
    </row>
    <row r="2" spans="1:13" s="35" customFormat="1" ht="7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34" customFormat="1" x14ac:dyDescent="0.25">
      <c r="A3" s="81"/>
      <c r="B3" s="107" t="s">
        <v>270</v>
      </c>
      <c r="C3" s="107"/>
      <c r="D3" s="107"/>
      <c r="E3" s="107"/>
      <c r="F3" s="107"/>
      <c r="G3" s="107"/>
      <c r="H3" s="80">
        <v>2022</v>
      </c>
      <c r="I3" s="36" t="s">
        <v>242</v>
      </c>
    </row>
    <row r="5" spans="1:13" s="34" customFormat="1" ht="13.5" customHeight="1" x14ac:dyDescent="0.25">
      <c r="A5" s="82" t="s">
        <v>222</v>
      </c>
      <c r="B5" s="34" t="s">
        <v>275</v>
      </c>
    </row>
    <row r="6" spans="1:13" s="40" customFormat="1" ht="33.75" customHeight="1" x14ac:dyDescent="0.25">
      <c r="A6" s="39"/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</row>
    <row r="7" spans="1:13" s="40" customFormat="1" ht="19.5" customHeight="1" x14ac:dyDescent="0.25">
      <c r="A7" s="39" t="s">
        <v>51</v>
      </c>
      <c r="B7" s="106" t="s">
        <v>223</v>
      </c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3" s="34" customFormat="1" ht="13.5" customHeight="1" x14ac:dyDescent="0.25">
      <c r="A8" s="82" t="s">
        <v>224</v>
      </c>
      <c r="B8" s="34" t="s">
        <v>276</v>
      </c>
    </row>
    <row r="9" spans="1:13" s="40" customFormat="1" ht="66.75" customHeight="1" x14ac:dyDescent="0.25">
      <c r="A9" s="39" t="s">
        <v>123</v>
      </c>
      <c r="B9" s="106" t="s">
        <v>252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3" s="40" customFormat="1" ht="54.75" customHeight="1" x14ac:dyDescent="0.25">
      <c r="A10" s="39" t="s">
        <v>125</v>
      </c>
      <c r="B10" s="106" t="s">
        <v>277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</row>
    <row r="11" spans="1:13" s="40" customFormat="1" ht="48.75" customHeight="1" x14ac:dyDescent="0.25">
      <c r="A11" s="39" t="s">
        <v>127</v>
      </c>
      <c r="B11" s="106" t="s">
        <v>292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</row>
    <row r="12" spans="1:13" s="40" customFormat="1" ht="48" customHeight="1" x14ac:dyDescent="0.25">
      <c r="A12" s="39" t="s">
        <v>129</v>
      </c>
      <c r="B12" s="106" t="s">
        <v>278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13" s="40" customFormat="1" ht="30" customHeight="1" x14ac:dyDescent="0.25">
      <c r="A13" s="39" t="s">
        <v>225</v>
      </c>
      <c r="B13" s="106" t="s">
        <v>279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</row>
    <row r="14" spans="1:13" s="40" customFormat="1" ht="21" customHeight="1" x14ac:dyDescent="0.25">
      <c r="A14" s="39" t="s">
        <v>226</v>
      </c>
      <c r="B14" s="106" t="s">
        <v>280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3" s="40" customFormat="1" ht="35.25" customHeight="1" x14ac:dyDescent="0.25">
      <c r="A15" s="39" t="s">
        <v>227</v>
      </c>
      <c r="B15" s="106" t="s">
        <v>281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spans="1:13" s="40" customFormat="1" ht="35.25" customHeight="1" x14ac:dyDescent="0.25">
      <c r="A16" s="39" t="s">
        <v>228</v>
      </c>
      <c r="B16" s="106" t="s">
        <v>282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</row>
    <row r="17" spans="1:12" s="40" customFormat="1" ht="30" customHeight="1" x14ac:dyDescent="0.25">
      <c r="A17" s="39" t="s">
        <v>229</v>
      </c>
      <c r="B17" s="106" t="s">
        <v>283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</row>
    <row r="18" spans="1:12" s="40" customFormat="1" ht="35.25" customHeight="1" x14ac:dyDescent="0.25">
      <c r="A18" s="39" t="s">
        <v>230</v>
      </c>
      <c r="B18" s="106" t="s">
        <v>284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</row>
    <row r="19" spans="1:12" s="40" customFormat="1" ht="45.75" customHeight="1" x14ac:dyDescent="0.25">
      <c r="A19" s="39" t="s">
        <v>231</v>
      </c>
      <c r="B19" s="106" t="s">
        <v>285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2" s="40" customFormat="1" ht="21.75" customHeight="1" x14ac:dyDescent="0.25">
      <c r="A20" s="39" t="s">
        <v>233</v>
      </c>
      <c r="B20" s="106" t="s">
        <v>286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</row>
    <row r="21" spans="1:12" s="40" customFormat="1" ht="70.5" customHeight="1" x14ac:dyDescent="0.25">
      <c r="A21" s="39" t="s">
        <v>246</v>
      </c>
      <c r="B21" s="106" t="s">
        <v>287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</row>
    <row r="22" spans="1:12" s="40" customFormat="1" ht="21.75" customHeight="1" x14ac:dyDescent="0.25">
      <c r="A22" s="39" t="s">
        <v>247</v>
      </c>
      <c r="B22" s="106" t="s">
        <v>288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</row>
    <row r="23" spans="1:12" s="40" customFormat="1" ht="19.5" customHeight="1" x14ac:dyDescent="0.25">
      <c r="A23" s="39" t="s">
        <v>248</v>
      </c>
      <c r="B23" s="106" t="s">
        <v>289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</row>
    <row r="24" spans="1:12" s="40" customFormat="1" ht="30" customHeight="1" x14ac:dyDescent="0.25">
      <c r="A24" s="39" t="s">
        <v>249</v>
      </c>
      <c r="B24" s="106" t="s">
        <v>290</v>
      </c>
      <c r="C24" s="106"/>
      <c r="D24" s="106"/>
      <c r="E24" s="106"/>
      <c r="F24" s="106"/>
      <c r="G24" s="106"/>
      <c r="H24" s="106"/>
      <c r="I24" s="106"/>
      <c r="J24" s="106"/>
      <c r="K24" s="106"/>
      <c r="L24" s="106"/>
    </row>
    <row r="25" spans="1:12" s="40" customFormat="1" ht="23.25" customHeight="1" x14ac:dyDescent="0.25">
      <c r="A25" s="39" t="s">
        <v>250</v>
      </c>
      <c r="B25" s="106" t="s">
        <v>291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</row>
    <row r="26" spans="1:12" s="40" customFormat="1" ht="30" customHeight="1" x14ac:dyDescent="0.25">
      <c r="A26" s="39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</row>
    <row r="27" spans="1:12" s="40" customFormat="1" ht="30" customHeight="1" x14ac:dyDescent="0.25">
      <c r="A27" s="39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</row>
    <row r="28" spans="1:12" s="40" customFormat="1" ht="30" customHeight="1" x14ac:dyDescent="0.25">
      <c r="A28" s="39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</row>
    <row r="29" spans="1:12" s="40" customFormat="1" ht="30" customHeight="1" x14ac:dyDescent="0.25">
      <c r="A29" s="39"/>
      <c r="B29" s="108"/>
      <c r="C29" s="108"/>
      <c r="D29" s="108"/>
      <c r="E29" s="108"/>
      <c r="F29" s="108"/>
      <c r="G29" s="108"/>
      <c r="H29" s="108"/>
      <c r="I29" s="108"/>
      <c r="J29" s="108"/>
      <c r="K29" s="108"/>
      <c r="L29" s="108"/>
    </row>
    <row r="30" spans="1:12" s="40" customFormat="1" ht="30" customHeight="1" x14ac:dyDescent="0.25">
      <c r="A30" s="39"/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</row>
    <row r="31" spans="1:12" s="40" customFormat="1" ht="30" customHeight="1" x14ac:dyDescent="0.25">
      <c r="A31" s="39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</row>
    <row r="32" spans="1:12" s="40" customFormat="1" ht="30" customHeight="1" x14ac:dyDescent="0.25">
      <c r="A32" s="39"/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</row>
    <row r="33" spans="1:12" s="40" customFormat="1" ht="30" customHeight="1" x14ac:dyDescent="0.25">
      <c r="A33" s="3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</row>
    <row r="34" spans="1:12" s="40" customFormat="1" ht="30" customHeight="1" x14ac:dyDescent="0.25">
      <c r="A34" s="39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</row>
    <row r="35" spans="1:12" s="40" customFormat="1" ht="30" customHeight="1" x14ac:dyDescent="0.25">
      <c r="A35" s="39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</row>
    <row r="36" spans="1:12" s="40" customFormat="1" ht="30" customHeight="1" x14ac:dyDescent="0.25">
      <c r="A36" s="39"/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</row>
    <row r="37" spans="1:12" s="40" customFormat="1" ht="30" customHeight="1" x14ac:dyDescent="0.25">
      <c r="A37" s="39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</row>
    <row r="38" spans="1:12" s="40" customFormat="1" ht="30" customHeight="1" x14ac:dyDescent="0.25">
      <c r="A38" s="39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</row>
    <row r="39" spans="1:12" s="40" customFormat="1" ht="30" customHeight="1" x14ac:dyDescent="0.25">
      <c r="A39" s="39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</row>
    <row r="40" spans="1:12" s="40" customFormat="1" ht="30" customHeight="1" x14ac:dyDescent="0.25">
      <c r="A40" s="39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</row>
    <row r="41" spans="1:12" s="40" customFormat="1" ht="30" customHeight="1" x14ac:dyDescent="0.25">
      <c r="A41" s="39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</row>
    <row r="42" spans="1:12" s="40" customFormat="1" ht="30" customHeight="1" x14ac:dyDescent="0.25">
      <c r="A42" s="39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</row>
    <row r="43" spans="1:12" s="41" customFormat="1" x14ac:dyDescent="0.25">
      <c r="A43" s="39"/>
    </row>
    <row r="44" spans="1:12" s="41" customFormat="1" x14ac:dyDescent="0.25">
      <c r="A44" s="39"/>
    </row>
    <row r="45" spans="1:12" s="41" customFormat="1" x14ac:dyDescent="0.25">
      <c r="A45" s="39"/>
    </row>
    <row r="46" spans="1:12" s="41" customFormat="1" x14ac:dyDescent="0.25">
      <c r="A46" s="39"/>
    </row>
    <row r="47" spans="1:12" s="41" customFormat="1" x14ac:dyDescent="0.25">
      <c r="A47" s="39"/>
    </row>
    <row r="48" spans="1:12" s="41" customFormat="1" x14ac:dyDescent="0.25">
      <c r="A48" s="39"/>
    </row>
    <row r="49" spans="1:1" s="41" customFormat="1" x14ac:dyDescent="0.25">
      <c r="A49" s="39"/>
    </row>
    <row r="50" spans="1:1" s="41" customFormat="1" x14ac:dyDescent="0.25">
      <c r="A50" s="39"/>
    </row>
    <row r="51" spans="1:1" s="41" customFormat="1" x14ac:dyDescent="0.25">
      <c r="A51" s="39"/>
    </row>
    <row r="52" spans="1:1" s="41" customFormat="1" x14ac:dyDescent="0.25">
      <c r="A52" s="39"/>
    </row>
    <row r="53" spans="1:1" s="41" customFormat="1" x14ac:dyDescent="0.25">
      <c r="A53" s="42"/>
    </row>
    <row r="54" spans="1:1" s="41" customFormat="1" x14ac:dyDescent="0.25">
      <c r="A54" s="42"/>
    </row>
    <row r="55" spans="1:1" s="41" customFormat="1" x14ac:dyDescent="0.25">
      <c r="A55" s="42"/>
    </row>
    <row r="56" spans="1:1" s="41" customFormat="1" x14ac:dyDescent="0.25">
      <c r="A56" s="42"/>
    </row>
    <row r="57" spans="1:1" s="41" customFormat="1" x14ac:dyDescent="0.25">
      <c r="A57" s="42"/>
    </row>
    <row r="58" spans="1:1" s="41" customFormat="1" x14ac:dyDescent="0.25">
      <c r="A58" s="42"/>
    </row>
    <row r="59" spans="1:1" s="41" customFormat="1" x14ac:dyDescent="0.25">
      <c r="A59" s="42"/>
    </row>
    <row r="60" spans="1:1" s="41" customFormat="1" x14ac:dyDescent="0.25">
      <c r="A60" s="42"/>
    </row>
    <row r="61" spans="1:1" s="41" customFormat="1" x14ac:dyDescent="0.25">
      <c r="A61" s="42"/>
    </row>
    <row r="62" spans="1:1" s="41" customFormat="1" x14ac:dyDescent="0.25">
      <c r="A62" s="42"/>
    </row>
    <row r="63" spans="1:1" s="41" customFormat="1" x14ac:dyDescent="0.25">
      <c r="A63" s="42"/>
    </row>
    <row r="64" spans="1:1" s="41" customFormat="1" x14ac:dyDescent="0.25">
      <c r="A64" s="42"/>
    </row>
    <row r="65" spans="1:1" s="41" customFormat="1" x14ac:dyDescent="0.25">
      <c r="A65" s="42"/>
    </row>
    <row r="66" spans="1:1" s="41" customFormat="1" x14ac:dyDescent="0.25">
      <c r="A66" s="42"/>
    </row>
    <row r="67" spans="1:1" x14ac:dyDescent="0.25">
      <c r="A67" s="42"/>
    </row>
    <row r="68" spans="1:1" x14ac:dyDescent="0.25">
      <c r="A68" s="42"/>
    </row>
    <row r="69" spans="1:1" x14ac:dyDescent="0.25">
      <c r="A69" s="42"/>
    </row>
    <row r="70" spans="1:1" x14ac:dyDescent="0.25">
      <c r="A70" s="42"/>
    </row>
    <row r="71" spans="1:1" x14ac:dyDescent="0.25">
      <c r="A71" s="42"/>
    </row>
    <row r="72" spans="1:1" x14ac:dyDescent="0.25">
      <c r="A72" s="42"/>
    </row>
  </sheetData>
  <mergeCells count="38">
    <mergeCell ref="B42:L42"/>
    <mergeCell ref="B37:L37"/>
    <mergeCell ref="B38:L38"/>
    <mergeCell ref="B39:L39"/>
    <mergeCell ref="B40:L40"/>
    <mergeCell ref="B41:L41"/>
    <mergeCell ref="B32:L32"/>
    <mergeCell ref="B33:L33"/>
    <mergeCell ref="B34:L34"/>
    <mergeCell ref="B35:L35"/>
    <mergeCell ref="B36:L36"/>
    <mergeCell ref="B27:L27"/>
    <mergeCell ref="B28:L28"/>
    <mergeCell ref="B29:L29"/>
    <mergeCell ref="B30:L30"/>
    <mergeCell ref="B31:L31"/>
    <mergeCell ref="B21:L21"/>
    <mergeCell ref="B22:L22"/>
    <mergeCell ref="B23:L23"/>
    <mergeCell ref="B25:L25"/>
    <mergeCell ref="B26:L26"/>
    <mergeCell ref="B24:L24"/>
    <mergeCell ref="B14:L14"/>
    <mergeCell ref="B18:L18"/>
    <mergeCell ref="B17:L17"/>
    <mergeCell ref="B19:L19"/>
    <mergeCell ref="B20:L20"/>
    <mergeCell ref="B15:L15"/>
    <mergeCell ref="B16:L16"/>
    <mergeCell ref="A1:L1"/>
    <mergeCell ref="B6:L6"/>
    <mergeCell ref="B11:L11"/>
    <mergeCell ref="B12:L12"/>
    <mergeCell ref="B13:L13"/>
    <mergeCell ref="B7:L7"/>
    <mergeCell ref="B3:G3"/>
    <mergeCell ref="B9:L9"/>
    <mergeCell ref="B10:L10"/>
  </mergeCells>
  <hyperlinks>
    <hyperlink ref="B7" location="'2)'!A1" display="подпункт &quot;б&quot; структура и объем затрат на производство и реализацию товаров (работ, услуг)"/>
    <hyperlink ref="B20:L20" location="'7'!A1" display="абзацы 13 - 18 подпункта &quot;б&quot; о техническом состоянии сетей"/>
    <hyperlink ref="B21:L21" location="'6'!A1" display="'6'!A1"/>
    <hyperlink ref="B11:L11" location="'3'!A1" display="'3'!A1"/>
    <hyperlink ref="B12:L12" location="'3'!A1" display="абзац 4 подпункта &quot;б&quot;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"/>
    <hyperlink ref="B13:L13" location="'4'!A1" display="абзац 2 подпункта &quot;г&quot; о потерях электроэнергии в сетях сетевой организации в абсолютном и относительном выражении по уровням напряжения, используемым для целей ценообразования"/>
    <hyperlink ref="B14:L14" location="'4'!A1" display="абзац 7 подпункта &quot;б&quot; о затратах сетевой организации на покупку потерь в собственных сетях"/>
    <hyperlink ref="B17:L17" location="'4'!A1" display="абзац 10 подпункта &quot;б&quot; о закупке сетевыми организациями электрической энергии для компенсации потерь в сетях и ее стоимости"/>
    <hyperlink ref="B18:L18" location="'4'!A1" display="абзац 11 подпункта &quot;б&quot; о размере фактических потерь, оплачиваемых покупателями при осуществлении расчетов за электрическую энергию по уровням напряжения"/>
    <hyperlink ref="B19:L19" location="'5'!A1" display="абзац 12 подпункта &quot;б&quot;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"/>
    <hyperlink ref="B22:L22" location="'9'!A1" display="подпункт &quot;ж&quot; об инвестиционных программах (о проектах инвестиционных программ) и отчетах об их реализации"/>
    <hyperlink ref="B23:L23" location="'9'!A1" display="подпункт &quot;ж(1)&quot; об отчетах о реализации инвестиционной программы и об обосновывающих их материалах"/>
    <hyperlink ref="B25:L25" location="'10'!A1" display="подпункт &quot;л&quot; о качестве обслуживания потребителей услуг сетевой организации "/>
    <hyperlink ref="B9:K9" location="'1)'!A1" display="  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10:K10" location="о!A1" display="о!A1"/>
    <hyperlink ref="B15" location="'5)'!A1" display="5) информация о перечне зон деятельности с детализацией по населенным пунктам и районам."/>
    <hyperlink ref="B15:K15" location="о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K16" location="о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K24" location="о!A1" display="подпункт &quot;з&quot; о способах приобретения, стоимости и объемах товаров, необходимых для оказания услуг по передаче электроэнергии"/>
    <hyperlink ref="B9:L9" location="'1'!A1" display="подпункт &quot;а&quot;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 тарифах на услуги по передаче "/>
    <hyperlink ref="B7:L7" location="'2'!A1" display="подпункт &quot;б&quot; структура и объем затрат на производство и реализацию товаров (работ, услуг)"/>
    <hyperlink ref="B10:L10" location="'1'!A1" display="'1'!A1"/>
    <hyperlink ref="B15:L15" location="'4'!A1" display="абзац 8 подпункта &quot;б&quot; об уровне нормативных потерь электроэнергии на текущий период с указанием источника опубликования решения об установлении уровня нормативных потерь"/>
    <hyperlink ref="B16:L16" location="'9'!A1" display="абзац 9 подпункта &quot;б&quot; о перечне мероприятий по снижению размеров потерь в сетях, а также о сроках их исполнения и источниках финансирования"/>
    <hyperlink ref="B24:L24" location="'11'!A1" display="подпункт &quot;з&quot; о способах приобретения, стоимости и объемах товаров, необходимых для оказания услуг по передаче электроэнергии"/>
  </hyperlinks>
  <pageMargins left="0.98425196850393704" right="0.39370078740157483" top="0.78740157480314965" bottom="0.78740157480314965" header="0" footer="0"/>
  <pageSetup paperSize="9" scale="8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showGridLines="0" view="pageBreakPreview" zoomScaleSheetLayoutView="100" workbookViewId="0">
      <selection activeCell="A3" sqref="A3"/>
    </sheetView>
  </sheetViews>
  <sheetFormatPr defaultRowHeight="12.75" x14ac:dyDescent="0.2"/>
  <cols>
    <col min="1" max="1" width="20" style="83" customWidth="1"/>
    <col min="2" max="2" width="18" style="83" customWidth="1"/>
    <col min="3" max="3" width="16.42578125" style="83" customWidth="1"/>
    <col min="4" max="4" width="16.5703125" style="83" customWidth="1"/>
    <col min="5" max="5" width="37.140625" style="83" customWidth="1"/>
    <col min="6" max="6" width="12.28515625" style="83" customWidth="1"/>
    <col min="7" max="16384" width="9.140625" style="83"/>
  </cols>
  <sheetData>
    <row r="1" spans="1:6" x14ac:dyDescent="0.2">
      <c r="E1" s="55" t="s">
        <v>220</v>
      </c>
    </row>
    <row r="2" spans="1:6" s="84" customFormat="1" ht="41.25" customHeight="1" x14ac:dyDescent="0.25">
      <c r="A2" s="109" t="s">
        <v>299</v>
      </c>
      <c r="B2" s="110"/>
      <c r="C2" s="110"/>
      <c r="D2" s="110"/>
      <c r="E2" s="110"/>
      <c r="F2" s="84" t="s">
        <v>293</v>
      </c>
    </row>
    <row r="3" spans="1:6" x14ac:dyDescent="0.2">
      <c r="A3" s="103"/>
    </row>
    <row r="5" spans="1:6" x14ac:dyDescent="0.2">
      <c r="A5" s="32" t="s">
        <v>253</v>
      </c>
    </row>
  </sheetData>
  <mergeCells count="1">
    <mergeCell ref="A2:E2"/>
  </mergeCells>
  <hyperlinks>
    <hyperlink ref="A5" r:id="rId1"/>
    <hyperlink ref="E1" location="'информация для раскрытия'!A1" display="'информация для раскрытия'!A1"/>
  </hyperlink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EA102"/>
  <sheetViews>
    <sheetView showGridLines="0" view="pageBreakPreview" topLeftCell="A67" zoomScaleNormal="100" zoomScaleSheetLayoutView="100" workbookViewId="0">
      <selection activeCell="BD97" sqref="BD97:BS97"/>
    </sheetView>
  </sheetViews>
  <sheetFormatPr defaultColWidth="0.85546875" defaultRowHeight="15" customHeight="1" outlineLevelCol="1" x14ac:dyDescent="0.25"/>
  <cols>
    <col min="1" max="48" width="0.85546875" style="49"/>
    <col min="49" max="49" width="3.42578125" style="49" customWidth="1"/>
    <col min="50" max="58" width="0.85546875" style="49"/>
    <col min="59" max="59" width="4.42578125" style="49" customWidth="1"/>
    <col min="60" max="69" width="0.85546875" style="49"/>
    <col min="70" max="70" width="0.85546875" style="49" customWidth="1"/>
    <col min="71" max="71" width="16.85546875" style="50" customWidth="1"/>
    <col min="72" max="72" width="17.85546875" style="49" customWidth="1"/>
    <col min="73" max="73" width="34.28515625" style="49" customWidth="1"/>
    <col min="74" max="74" width="0.85546875" style="49"/>
    <col min="75" max="75" width="18.5703125" style="49" customWidth="1"/>
    <col min="76" max="76" width="12.5703125" style="49" hidden="1" customWidth="1" outlineLevel="1"/>
    <col min="77" max="77" width="3.7109375" style="49" customWidth="1" collapsed="1"/>
    <col min="78" max="78" width="13.7109375" style="49" customWidth="1"/>
    <col min="79" max="85" width="0.85546875" style="49"/>
    <col min="86" max="86" width="10.28515625" style="49" customWidth="1"/>
    <col min="87" max="87" width="12" style="49" customWidth="1"/>
    <col min="88" max="302" width="0.85546875" style="49"/>
    <col min="303" max="303" width="3.42578125" style="49" customWidth="1"/>
    <col min="304" max="312" width="0.85546875" style="49"/>
    <col min="313" max="313" width="4.42578125" style="49" customWidth="1"/>
    <col min="314" max="323" width="0.85546875" style="49"/>
    <col min="324" max="324" width="0.85546875" style="49" customWidth="1"/>
    <col min="325" max="325" width="12.5703125" style="49" customWidth="1"/>
    <col min="326" max="326" width="13.5703125" style="49" customWidth="1"/>
    <col min="327" max="327" width="13.42578125" style="49" customWidth="1"/>
    <col min="328" max="328" width="0" style="49" hidden="1" customWidth="1"/>
    <col min="329" max="329" width="58" style="49" customWidth="1"/>
    <col min="330" max="331" width="0.85546875" style="49"/>
    <col min="332" max="332" width="0" style="49" hidden="1" customWidth="1"/>
    <col min="333" max="558" width="0.85546875" style="49"/>
    <col min="559" max="559" width="3.42578125" style="49" customWidth="1"/>
    <col min="560" max="568" width="0.85546875" style="49"/>
    <col min="569" max="569" width="4.42578125" style="49" customWidth="1"/>
    <col min="570" max="579" width="0.85546875" style="49"/>
    <col min="580" max="580" width="0.85546875" style="49" customWidth="1"/>
    <col min="581" max="581" width="12.5703125" style="49" customWidth="1"/>
    <col min="582" max="582" width="13.5703125" style="49" customWidth="1"/>
    <col min="583" max="583" width="13.42578125" style="49" customWidth="1"/>
    <col min="584" max="584" width="0" style="49" hidden="1" customWidth="1"/>
    <col min="585" max="585" width="58" style="49" customWidth="1"/>
    <col min="586" max="587" width="0.85546875" style="49"/>
    <col min="588" max="588" width="0" style="49" hidden="1" customWidth="1"/>
    <col min="589" max="814" width="0.85546875" style="49"/>
    <col min="815" max="815" width="3.42578125" style="49" customWidth="1"/>
    <col min="816" max="824" width="0.85546875" style="49"/>
    <col min="825" max="825" width="4.42578125" style="49" customWidth="1"/>
    <col min="826" max="835" width="0.85546875" style="49"/>
    <col min="836" max="836" width="0.85546875" style="49" customWidth="1"/>
    <col min="837" max="837" width="12.5703125" style="49" customWidth="1"/>
    <col min="838" max="838" width="13.5703125" style="49" customWidth="1"/>
    <col min="839" max="839" width="13.42578125" style="49" customWidth="1"/>
    <col min="840" max="840" width="0" style="49" hidden="1" customWidth="1"/>
    <col min="841" max="841" width="58" style="49" customWidth="1"/>
    <col min="842" max="843" width="0.85546875" style="49"/>
    <col min="844" max="844" width="0" style="49" hidden="1" customWidth="1"/>
    <col min="845" max="1070" width="0.85546875" style="49"/>
    <col min="1071" max="1071" width="3.42578125" style="49" customWidth="1"/>
    <col min="1072" max="1080" width="0.85546875" style="49"/>
    <col min="1081" max="1081" width="4.42578125" style="49" customWidth="1"/>
    <col min="1082" max="1091" width="0.85546875" style="49"/>
    <col min="1092" max="1092" width="0.85546875" style="49" customWidth="1"/>
    <col min="1093" max="1093" width="12.5703125" style="49" customWidth="1"/>
    <col min="1094" max="1094" width="13.5703125" style="49" customWidth="1"/>
    <col min="1095" max="1095" width="13.42578125" style="49" customWidth="1"/>
    <col min="1096" max="1096" width="0" style="49" hidden="1" customWidth="1"/>
    <col min="1097" max="1097" width="58" style="49" customWidth="1"/>
    <col min="1098" max="1099" width="0.85546875" style="49"/>
    <col min="1100" max="1100" width="0" style="49" hidden="1" customWidth="1"/>
    <col min="1101" max="1326" width="0.85546875" style="49"/>
    <col min="1327" max="1327" width="3.42578125" style="49" customWidth="1"/>
    <col min="1328" max="1336" width="0.85546875" style="49"/>
    <col min="1337" max="1337" width="4.42578125" style="49" customWidth="1"/>
    <col min="1338" max="1347" width="0.85546875" style="49"/>
    <col min="1348" max="1348" width="0.85546875" style="49" customWidth="1"/>
    <col min="1349" max="1349" width="12.5703125" style="49" customWidth="1"/>
    <col min="1350" max="1350" width="13.5703125" style="49" customWidth="1"/>
    <col min="1351" max="1351" width="13.42578125" style="49" customWidth="1"/>
    <col min="1352" max="1352" width="0" style="49" hidden="1" customWidth="1"/>
    <col min="1353" max="1353" width="58" style="49" customWidth="1"/>
    <col min="1354" max="1355" width="0.85546875" style="49"/>
    <col min="1356" max="1356" width="0" style="49" hidden="1" customWidth="1"/>
    <col min="1357" max="1582" width="0.85546875" style="49"/>
    <col min="1583" max="1583" width="3.42578125" style="49" customWidth="1"/>
    <col min="1584" max="1592" width="0.85546875" style="49"/>
    <col min="1593" max="1593" width="4.42578125" style="49" customWidth="1"/>
    <col min="1594" max="1603" width="0.85546875" style="49"/>
    <col min="1604" max="1604" width="0.85546875" style="49" customWidth="1"/>
    <col min="1605" max="1605" width="12.5703125" style="49" customWidth="1"/>
    <col min="1606" max="1606" width="13.5703125" style="49" customWidth="1"/>
    <col min="1607" max="1607" width="13.42578125" style="49" customWidth="1"/>
    <col min="1608" max="1608" width="0" style="49" hidden="1" customWidth="1"/>
    <col min="1609" max="1609" width="58" style="49" customWidth="1"/>
    <col min="1610" max="1611" width="0.85546875" style="49"/>
    <col min="1612" max="1612" width="0" style="49" hidden="1" customWidth="1"/>
    <col min="1613" max="1838" width="0.85546875" style="49"/>
    <col min="1839" max="1839" width="3.42578125" style="49" customWidth="1"/>
    <col min="1840" max="1848" width="0.85546875" style="49"/>
    <col min="1849" max="1849" width="4.42578125" style="49" customWidth="1"/>
    <col min="1850" max="1859" width="0.85546875" style="49"/>
    <col min="1860" max="1860" width="0.85546875" style="49" customWidth="1"/>
    <col min="1861" max="1861" width="12.5703125" style="49" customWidth="1"/>
    <col min="1862" max="1862" width="13.5703125" style="49" customWidth="1"/>
    <col min="1863" max="1863" width="13.42578125" style="49" customWidth="1"/>
    <col min="1864" max="1864" width="0" style="49" hidden="1" customWidth="1"/>
    <col min="1865" max="1865" width="58" style="49" customWidth="1"/>
    <col min="1866" max="1867" width="0.85546875" style="49"/>
    <col min="1868" max="1868" width="0" style="49" hidden="1" customWidth="1"/>
    <col min="1869" max="2094" width="0.85546875" style="49"/>
    <col min="2095" max="2095" width="3.42578125" style="49" customWidth="1"/>
    <col min="2096" max="2104" width="0.85546875" style="49"/>
    <col min="2105" max="2105" width="4.42578125" style="49" customWidth="1"/>
    <col min="2106" max="2115" width="0.85546875" style="49"/>
    <col min="2116" max="2116" width="0.85546875" style="49" customWidth="1"/>
    <col min="2117" max="2117" width="12.5703125" style="49" customWidth="1"/>
    <col min="2118" max="2118" width="13.5703125" style="49" customWidth="1"/>
    <col min="2119" max="2119" width="13.42578125" style="49" customWidth="1"/>
    <col min="2120" max="2120" width="0" style="49" hidden="1" customWidth="1"/>
    <col min="2121" max="2121" width="58" style="49" customWidth="1"/>
    <col min="2122" max="2123" width="0.85546875" style="49"/>
    <col min="2124" max="2124" width="0" style="49" hidden="1" customWidth="1"/>
    <col min="2125" max="2350" width="0.85546875" style="49"/>
    <col min="2351" max="2351" width="3.42578125" style="49" customWidth="1"/>
    <col min="2352" max="2360" width="0.85546875" style="49"/>
    <col min="2361" max="2361" width="4.42578125" style="49" customWidth="1"/>
    <col min="2362" max="2371" width="0.85546875" style="49"/>
    <col min="2372" max="2372" width="0.85546875" style="49" customWidth="1"/>
    <col min="2373" max="2373" width="12.5703125" style="49" customWidth="1"/>
    <col min="2374" max="2374" width="13.5703125" style="49" customWidth="1"/>
    <col min="2375" max="2375" width="13.42578125" style="49" customWidth="1"/>
    <col min="2376" max="2376" width="0" style="49" hidden="1" customWidth="1"/>
    <col min="2377" max="2377" width="58" style="49" customWidth="1"/>
    <col min="2378" max="2379" width="0.85546875" style="49"/>
    <col min="2380" max="2380" width="0" style="49" hidden="1" customWidth="1"/>
    <col min="2381" max="2606" width="0.85546875" style="49"/>
    <col min="2607" max="2607" width="3.42578125" style="49" customWidth="1"/>
    <col min="2608" max="2616" width="0.85546875" style="49"/>
    <col min="2617" max="2617" width="4.42578125" style="49" customWidth="1"/>
    <col min="2618" max="2627" width="0.85546875" style="49"/>
    <col min="2628" max="2628" width="0.85546875" style="49" customWidth="1"/>
    <col min="2629" max="2629" width="12.5703125" style="49" customWidth="1"/>
    <col min="2630" max="2630" width="13.5703125" style="49" customWidth="1"/>
    <col min="2631" max="2631" width="13.42578125" style="49" customWidth="1"/>
    <col min="2632" max="2632" width="0" style="49" hidden="1" customWidth="1"/>
    <col min="2633" max="2633" width="58" style="49" customWidth="1"/>
    <col min="2634" max="2635" width="0.85546875" style="49"/>
    <col min="2636" max="2636" width="0" style="49" hidden="1" customWidth="1"/>
    <col min="2637" max="2862" width="0.85546875" style="49"/>
    <col min="2863" max="2863" width="3.42578125" style="49" customWidth="1"/>
    <col min="2864" max="2872" width="0.85546875" style="49"/>
    <col min="2873" max="2873" width="4.42578125" style="49" customWidth="1"/>
    <col min="2874" max="2883" width="0.85546875" style="49"/>
    <col min="2884" max="2884" width="0.85546875" style="49" customWidth="1"/>
    <col min="2885" max="2885" width="12.5703125" style="49" customWidth="1"/>
    <col min="2886" max="2886" width="13.5703125" style="49" customWidth="1"/>
    <col min="2887" max="2887" width="13.42578125" style="49" customWidth="1"/>
    <col min="2888" max="2888" width="0" style="49" hidden="1" customWidth="1"/>
    <col min="2889" max="2889" width="58" style="49" customWidth="1"/>
    <col min="2890" max="2891" width="0.85546875" style="49"/>
    <col min="2892" max="2892" width="0" style="49" hidden="1" customWidth="1"/>
    <col min="2893" max="3118" width="0.85546875" style="49"/>
    <col min="3119" max="3119" width="3.42578125" style="49" customWidth="1"/>
    <col min="3120" max="3128" width="0.85546875" style="49"/>
    <col min="3129" max="3129" width="4.42578125" style="49" customWidth="1"/>
    <col min="3130" max="3139" width="0.85546875" style="49"/>
    <col min="3140" max="3140" width="0.85546875" style="49" customWidth="1"/>
    <col min="3141" max="3141" width="12.5703125" style="49" customWidth="1"/>
    <col min="3142" max="3142" width="13.5703125" style="49" customWidth="1"/>
    <col min="3143" max="3143" width="13.42578125" style="49" customWidth="1"/>
    <col min="3144" max="3144" width="0" style="49" hidden="1" customWidth="1"/>
    <col min="3145" max="3145" width="58" style="49" customWidth="1"/>
    <col min="3146" max="3147" width="0.85546875" style="49"/>
    <col min="3148" max="3148" width="0" style="49" hidden="1" customWidth="1"/>
    <col min="3149" max="3374" width="0.85546875" style="49"/>
    <col min="3375" max="3375" width="3.42578125" style="49" customWidth="1"/>
    <col min="3376" max="3384" width="0.85546875" style="49"/>
    <col min="3385" max="3385" width="4.42578125" style="49" customWidth="1"/>
    <col min="3386" max="3395" width="0.85546875" style="49"/>
    <col min="3396" max="3396" width="0.85546875" style="49" customWidth="1"/>
    <col min="3397" max="3397" width="12.5703125" style="49" customWidth="1"/>
    <col min="3398" max="3398" width="13.5703125" style="49" customWidth="1"/>
    <col min="3399" max="3399" width="13.42578125" style="49" customWidth="1"/>
    <col min="3400" max="3400" width="0" style="49" hidden="1" customWidth="1"/>
    <col min="3401" max="3401" width="58" style="49" customWidth="1"/>
    <col min="3402" max="3403" width="0.85546875" style="49"/>
    <col min="3404" max="3404" width="0" style="49" hidden="1" customWidth="1"/>
    <col min="3405" max="3630" width="0.85546875" style="49"/>
    <col min="3631" max="3631" width="3.42578125" style="49" customWidth="1"/>
    <col min="3632" max="3640" width="0.85546875" style="49"/>
    <col min="3641" max="3641" width="4.42578125" style="49" customWidth="1"/>
    <col min="3642" max="3651" width="0.85546875" style="49"/>
    <col min="3652" max="3652" width="0.85546875" style="49" customWidth="1"/>
    <col min="3653" max="3653" width="12.5703125" style="49" customWidth="1"/>
    <col min="3654" max="3654" width="13.5703125" style="49" customWidth="1"/>
    <col min="3655" max="3655" width="13.42578125" style="49" customWidth="1"/>
    <col min="3656" max="3656" width="0" style="49" hidden="1" customWidth="1"/>
    <col min="3657" max="3657" width="58" style="49" customWidth="1"/>
    <col min="3658" max="3659" width="0.85546875" style="49"/>
    <col min="3660" max="3660" width="0" style="49" hidden="1" customWidth="1"/>
    <col min="3661" max="3886" width="0.85546875" style="49"/>
    <col min="3887" max="3887" width="3.42578125" style="49" customWidth="1"/>
    <col min="3888" max="3896" width="0.85546875" style="49"/>
    <col min="3897" max="3897" width="4.42578125" style="49" customWidth="1"/>
    <col min="3898" max="3907" width="0.85546875" style="49"/>
    <col min="3908" max="3908" width="0.85546875" style="49" customWidth="1"/>
    <col min="3909" max="3909" width="12.5703125" style="49" customWidth="1"/>
    <col min="3910" max="3910" width="13.5703125" style="49" customWidth="1"/>
    <col min="3911" max="3911" width="13.42578125" style="49" customWidth="1"/>
    <col min="3912" max="3912" width="0" style="49" hidden="1" customWidth="1"/>
    <col min="3913" max="3913" width="58" style="49" customWidth="1"/>
    <col min="3914" max="3915" width="0.85546875" style="49"/>
    <col min="3916" max="3916" width="0" style="49" hidden="1" customWidth="1"/>
    <col min="3917" max="4142" width="0.85546875" style="49"/>
    <col min="4143" max="4143" width="3.42578125" style="49" customWidth="1"/>
    <col min="4144" max="4152" width="0.85546875" style="49"/>
    <col min="4153" max="4153" width="4.42578125" style="49" customWidth="1"/>
    <col min="4154" max="4163" width="0.85546875" style="49"/>
    <col min="4164" max="4164" width="0.85546875" style="49" customWidth="1"/>
    <col min="4165" max="4165" width="12.5703125" style="49" customWidth="1"/>
    <col min="4166" max="4166" width="13.5703125" style="49" customWidth="1"/>
    <col min="4167" max="4167" width="13.42578125" style="49" customWidth="1"/>
    <col min="4168" max="4168" width="0" style="49" hidden="1" customWidth="1"/>
    <col min="4169" max="4169" width="58" style="49" customWidth="1"/>
    <col min="4170" max="4171" width="0.85546875" style="49"/>
    <col min="4172" max="4172" width="0" style="49" hidden="1" customWidth="1"/>
    <col min="4173" max="4398" width="0.85546875" style="49"/>
    <col min="4399" max="4399" width="3.42578125" style="49" customWidth="1"/>
    <col min="4400" max="4408" width="0.85546875" style="49"/>
    <col min="4409" max="4409" width="4.42578125" style="49" customWidth="1"/>
    <col min="4410" max="4419" width="0.85546875" style="49"/>
    <col min="4420" max="4420" width="0.85546875" style="49" customWidth="1"/>
    <col min="4421" max="4421" width="12.5703125" style="49" customWidth="1"/>
    <col min="4422" max="4422" width="13.5703125" style="49" customWidth="1"/>
    <col min="4423" max="4423" width="13.42578125" style="49" customWidth="1"/>
    <col min="4424" max="4424" width="0" style="49" hidden="1" customWidth="1"/>
    <col min="4425" max="4425" width="58" style="49" customWidth="1"/>
    <col min="4426" max="4427" width="0.85546875" style="49"/>
    <col min="4428" max="4428" width="0" style="49" hidden="1" customWidth="1"/>
    <col min="4429" max="4654" width="0.85546875" style="49"/>
    <col min="4655" max="4655" width="3.42578125" style="49" customWidth="1"/>
    <col min="4656" max="4664" width="0.85546875" style="49"/>
    <col min="4665" max="4665" width="4.42578125" style="49" customWidth="1"/>
    <col min="4666" max="4675" width="0.85546875" style="49"/>
    <col min="4676" max="4676" width="0.85546875" style="49" customWidth="1"/>
    <col min="4677" max="4677" width="12.5703125" style="49" customWidth="1"/>
    <col min="4678" max="4678" width="13.5703125" style="49" customWidth="1"/>
    <col min="4679" max="4679" width="13.42578125" style="49" customWidth="1"/>
    <col min="4680" max="4680" width="0" style="49" hidden="1" customWidth="1"/>
    <col min="4681" max="4681" width="58" style="49" customWidth="1"/>
    <col min="4682" max="4683" width="0.85546875" style="49"/>
    <col min="4684" max="4684" width="0" style="49" hidden="1" customWidth="1"/>
    <col min="4685" max="4910" width="0.85546875" style="49"/>
    <col min="4911" max="4911" width="3.42578125" style="49" customWidth="1"/>
    <col min="4912" max="4920" width="0.85546875" style="49"/>
    <col min="4921" max="4921" width="4.42578125" style="49" customWidth="1"/>
    <col min="4922" max="4931" width="0.85546875" style="49"/>
    <col min="4932" max="4932" width="0.85546875" style="49" customWidth="1"/>
    <col min="4933" max="4933" width="12.5703125" style="49" customWidth="1"/>
    <col min="4934" max="4934" width="13.5703125" style="49" customWidth="1"/>
    <col min="4935" max="4935" width="13.42578125" style="49" customWidth="1"/>
    <col min="4936" max="4936" width="0" style="49" hidden="1" customWidth="1"/>
    <col min="4937" max="4937" width="58" style="49" customWidth="1"/>
    <col min="4938" max="4939" width="0.85546875" style="49"/>
    <col min="4940" max="4940" width="0" style="49" hidden="1" customWidth="1"/>
    <col min="4941" max="5166" width="0.85546875" style="49"/>
    <col min="5167" max="5167" width="3.42578125" style="49" customWidth="1"/>
    <col min="5168" max="5176" width="0.85546875" style="49"/>
    <col min="5177" max="5177" width="4.42578125" style="49" customWidth="1"/>
    <col min="5178" max="5187" width="0.85546875" style="49"/>
    <col min="5188" max="5188" width="0.85546875" style="49" customWidth="1"/>
    <col min="5189" max="5189" width="12.5703125" style="49" customWidth="1"/>
    <col min="5190" max="5190" width="13.5703125" style="49" customWidth="1"/>
    <col min="5191" max="5191" width="13.42578125" style="49" customWidth="1"/>
    <col min="5192" max="5192" width="0" style="49" hidden="1" customWidth="1"/>
    <col min="5193" max="5193" width="58" style="49" customWidth="1"/>
    <col min="5194" max="5195" width="0.85546875" style="49"/>
    <col min="5196" max="5196" width="0" style="49" hidden="1" customWidth="1"/>
    <col min="5197" max="5422" width="0.85546875" style="49"/>
    <col min="5423" max="5423" width="3.42578125" style="49" customWidth="1"/>
    <col min="5424" max="5432" width="0.85546875" style="49"/>
    <col min="5433" max="5433" width="4.42578125" style="49" customWidth="1"/>
    <col min="5434" max="5443" width="0.85546875" style="49"/>
    <col min="5444" max="5444" width="0.85546875" style="49" customWidth="1"/>
    <col min="5445" max="5445" width="12.5703125" style="49" customWidth="1"/>
    <col min="5446" max="5446" width="13.5703125" style="49" customWidth="1"/>
    <col min="5447" max="5447" width="13.42578125" style="49" customWidth="1"/>
    <col min="5448" max="5448" width="0" style="49" hidden="1" customWidth="1"/>
    <col min="5449" max="5449" width="58" style="49" customWidth="1"/>
    <col min="5450" max="5451" width="0.85546875" style="49"/>
    <col min="5452" max="5452" width="0" style="49" hidden="1" customWidth="1"/>
    <col min="5453" max="5678" width="0.85546875" style="49"/>
    <col min="5679" max="5679" width="3.42578125" style="49" customWidth="1"/>
    <col min="5680" max="5688" width="0.85546875" style="49"/>
    <col min="5689" max="5689" width="4.42578125" style="49" customWidth="1"/>
    <col min="5690" max="5699" width="0.85546875" style="49"/>
    <col min="5700" max="5700" width="0.85546875" style="49" customWidth="1"/>
    <col min="5701" max="5701" width="12.5703125" style="49" customWidth="1"/>
    <col min="5702" max="5702" width="13.5703125" style="49" customWidth="1"/>
    <col min="5703" max="5703" width="13.42578125" style="49" customWidth="1"/>
    <col min="5704" max="5704" width="0" style="49" hidden="1" customWidth="1"/>
    <col min="5705" max="5705" width="58" style="49" customWidth="1"/>
    <col min="5706" max="5707" width="0.85546875" style="49"/>
    <col min="5708" max="5708" width="0" style="49" hidden="1" customWidth="1"/>
    <col min="5709" max="5934" width="0.85546875" style="49"/>
    <col min="5935" max="5935" width="3.42578125" style="49" customWidth="1"/>
    <col min="5936" max="5944" width="0.85546875" style="49"/>
    <col min="5945" max="5945" width="4.42578125" style="49" customWidth="1"/>
    <col min="5946" max="5955" width="0.85546875" style="49"/>
    <col min="5956" max="5956" width="0.85546875" style="49" customWidth="1"/>
    <col min="5957" max="5957" width="12.5703125" style="49" customWidth="1"/>
    <col min="5958" max="5958" width="13.5703125" style="49" customWidth="1"/>
    <col min="5959" max="5959" width="13.42578125" style="49" customWidth="1"/>
    <col min="5960" max="5960" width="0" style="49" hidden="1" customWidth="1"/>
    <col min="5961" max="5961" width="58" style="49" customWidth="1"/>
    <col min="5962" max="5963" width="0.85546875" style="49"/>
    <col min="5964" max="5964" width="0" style="49" hidden="1" customWidth="1"/>
    <col min="5965" max="6190" width="0.85546875" style="49"/>
    <col min="6191" max="6191" width="3.42578125" style="49" customWidth="1"/>
    <col min="6192" max="6200" width="0.85546875" style="49"/>
    <col min="6201" max="6201" width="4.42578125" style="49" customWidth="1"/>
    <col min="6202" max="6211" width="0.85546875" style="49"/>
    <col min="6212" max="6212" width="0.85546875" style="49" customWidth="1"/>
    <col min="6213" max="6213" width="12.5703125" style="49" customWidth="1"/>
    <col min="6214" max="6214" width="13.5703125" style="49" customWidth="1"/>
    <col min="6215" max="6215" width="13.42578125" style="49" customWidth="1"/>
    <col min="6216" max="6216" width="0" style="49" hidden="1" customWidth="1"/>
    <col min="6217" max="6217" width="58" style="49" customWidth="1"/>
    <col min="6218" max="6219" width="0.85546875" style="49"/>
    <col min="6220" max="6220" width="0" style="49" hidden="1" customWidth="1"/>
    <col min="6221" max="6446" width="0.85546875" style="49"/>
    <col min="6447" max="6447" width="3.42578125" style="49" customWidth="1"/>
    <col min="6448" max="6456" width="0.85546875" style="49"/>
    <col min="6457" max="6457" width="4.42578125" style="49" customWidth="1"/>
    <col min="6458" max="6467" width="0.85546875" style="49"/>
    <col min="6468" max="6468" width="0.85546875" style="49" customWidth="1"/>
    <col min="6469" max="6469" width="12.5703125" style="49" customWidth="1"/>
    <col min="6470" max="6470" width="13.5703125" style="49" customWidth="1"/>
    <col min="6471" max="6471" width="13.42578125" style="49" customWidth="1"/>
    <col min="6472" max="6472" width="0" style="49" hidden="1" customWidth="1"/>
    <col min="6473" max="6473" width="58" style="49" customWidth="1"/>
    <col min="6474" max="6475" width="0.85546875" style="49"/>
    <col min="6476" max="6476" width="0" style="49" hidden="1" customWidth="1"/>
    <col min="6477" max="6702" width="0.85546875" style="49"/>
    <col min="6703" max="6703" width="3.42578125" style="49" customWidth="1"/>
    <col min="6704" max="6712" width="0.85546875" style="49"/>
    <col min="6713" max="6713" width="4.42578125" style="49" customWidth="1"/>
    <col min="6714" max="6723" width="0.85546875" style="49"/>
    <col min="6724" max="6724" width="0.85546875" style="49" customWidth="1"/>
    <col min="6725" max="6725" width="12.5703125" style="49" customWidth="1"/>
    <col min="6726" max="6726" width="13.5703125" style="49" customWidth="1"/>
    <col min="6727" max="6727" width="13.42578125" style="49" customWidth="1"/>
    <col min="6728" max="6728" width="0" style="49" hidden="1" customWidth="1"/>
    <col min="6729" max="6729" width="58" style="49" customWidth="1"/>
    <col min="6730" max="6731" width="0.85546875" style="49"/>
    <col min="6732" max="6732" width="0" style="49" hidden="1" customWidth="1"/>
    <col min="6733" max="6958" width="0.85546875" style="49"/>
    <col min="6959" max="6959" width="3.42578125" style="49" customWidth="1"/>
    <col min="6960" max="6968" width="0.85546875" style="49"/>
    <col min="6969" max="6969" width="4.42578125" style="49" customWidth="1"/>
    <col min="6970" max="6979" width="0.85546875" style="49"/>
    <col min="6980" max="6980" width="0.85546875" style="49" customWidth="1"/>
    <col min="6981" max="6981" width="12.5703125" style="49" customWidth="1"/>
    <col min="6982" max="6982" width="13.5703125" style="49" customWidth="1"/>
    <col min="6983" max="6983" width="13.42578125" style="49" customWidth="1"/>
    <col min="6984" max="6984" width="0" style="49" hidden="1" customWidth="1"/>
    <col min="6985" max="6985" width="58" style="49" customWidth="1"/>
    <col min="6986" max="6987" width="0.85546875" style="49"/>
    <col min="6988" max="6988" width="0" style="49" hidden="1" customWidth="1"/>
    <col min="6989" max="7214" width="0.85546875" style="49"/>
    <col min="7215" max="7215" width="3.42578125" style="49" customWidth="1"/>
    <col min="7216" max="7224" width="0.85546875" style="49"/>
    <col min="7225" max="7225" width="4.42578125" style="49" customWidth="1"/>
    <col min="7226" max="7235" width="0.85546875" style="49"/>
    <col min="7236" max="7236" width="0.85546875" style="49" customWidth="1"/>
    <col min="7237" max="7237" width="12.5703125" style="49" customWidth="1"/>
    <col min="7238" max="7238" width="13.5703125" style="49" customWidth="1"/>
    <col min="7239" max="7239" width="13.42578125" style="49" customWidth="1"/>
    <col min="7240" max="7240" width="0" style="49" hidden="1" customWidth="1"/>
    <col min="7241" max="7241" width="58" style="49" customWidth="1"/>
    <col min="7242" max="7243" width="0.85546875" style="49"/>
    <col min="7244" max="7244" width="0" style="49" hidden="1" customWidth="1"/>
    <col min="7245" max="7470" width="0.85546875" style="49"/>
    <col min="7471" max="7471" width="3.42578125" style="49" customWidth="1"/>
    <col min="7472" max="7480" width="0.85546875" style="49"/>
    <col min="7481" max="7481" width="4.42578125" style="49" customWidth="1"/>
    <col min="7482" max="7491" width="0.85546875" style="49"/>
    <col min="7492" max="7492" width="0.85546875" style="49" customWidth="1"/>
    <col min="7493" max="7493" width="12.5703125" style="49" customWidth="1"/>
    <col min="7494" max="7494" width="13.5703125" style="49" customWidth="1"/>
    <col min="7495" max="7495" width="13.42578125" style="49" customWidth="1"/>
    <col min="7496" max="7496" width="0" style="49" hidden="1" customWidth="1"/>
    <col min="7497" max="7497" width="58" style="49" customWidth="1"/>
    <col min="7498" max="7499" width="0.85546875" style="49"/>
    <col min="7500" max="7500" width="0" style="49" hidden="1" customWidth="1"/>
    <col min="7501" max="7726" width="0.85546875" style="49"/>
    <col min="7727" max="7727" width="3.42578125" style="49" customWidth="1"/>
    <col min="7728" max="7736" width="0.85546875" style="49"/>
    <col min="7737" max="7737" width="4.42578125" style="49" customWidth="1"/>
    <col min="7738" max="7747" width="0.85546875" style="49"/>
    <col min="7748" max="7748" width="0.85546875" style="49" customWidth="1"/>
    <col min="7749" max="7749" width="12.5703125" style="49" customWidth="1"/>
    <col min="7750" max="7750" width="13.5703125" style="49" customWidth="1"/>
    <col min="7751" max="7751" width="13.42578125" style="49" customWidth="1"/>
    <col min="7752" max="7752" width="0" style="49" hidden="1" customWidth="1"/>
    <col min="7753" max="7753" width="58" style="49" customWidth="1"/>
    <col min="7754" max="7755" width="0.85546875" style="49"/>
    <col min="7756" max="7756" width="0" style="49" hidden="1" customWidth="1"/>
    <col min="7757" max="7982" width="0.85546875" style="49"/>
    <col min="7983" max="7983" width="3.42578125" style="49" customWidth="1"/>
    <col min="7984" max="7992" width="0.85546875" style="49"/>
    <col min="7993" max="7993" width="4.42578125" style="49" customWidth="1"/>
    <col min="7994" max="8003" width="0.85546875" style="49"/>
    <col min="8004" max="8004" width="0.85546875" style="49" customWidth="1"/>
    <col min="8005" max="8005" width="12.5703125" style="49" customWidth="1"/>
    <col min="8006" max="8006" width="13.5703125" style="49" customWidth="1"/>
    <col min="8007" max="8007" width="13.42578125" style="49" customWidth="1"/>
    <col min="8008" max="8008" width="0" style="49" hidden="1" customWidth="1"/>
    <col min="8009" max="8009" width="58" style="49" customWidth="1"/>
    <col min="8010" max="8011" width="0.85546875" style="49"/>
    <col min="8012" max="8012" width="0" style="49" hidden="1" customWidth="1"/>
    <col min="8013" max="8238" width="0.85546875" style="49"/>
    <col min="8239" max="8239" width="3.42578125" style="49" customWidth="1"/>
    <col min="8240" max="8248" width="0.85546875" style="49"/>
    <col min="8249" max="8249" width="4.42578125" style="49" customWidth="1"/>
    <col min="8250" max="8259" width="0.85546875" style="49"/>
    <col min="8260" max="8260" width="0.85546875" style="49" customWidth="1"/>
    <col min="8261" max="8261" width="12.5703125" style="49" customWidth="1"/>
    <col min="8262" max="8262" width="13.5703125" style="49" customWidth="1"/>
    <col min="8263" max="8263" width="13.42578125" style="49" customWidth="1"/>
    <col min="8264" max="8264" width="0" style="49" hidden="1" customWidth="1"/>
    <col min="8265" max="8265" width="58" style="49" customWidth="1"/>
    <col min="8266" max="8267" width="0.85546875" style="49"/>
    <col min="8268" max="8268" width="0" style="49" hidden="1" customWidth="1"/>
    <col min="8269" max="8494" width="0.85546875" style="49"/>
    <col min="8495" max="8495" width="3.42578125" style="49" customWidth="1"/>
    <col min="8496" max="8504" width="0.85546875" style="49"/>
    <col min="8505" max="8505" width="4.42578125" style="49" customWidth="1"/>
    <col min="8506" max="8515" width="0.85546875" style="49"/>
    <col min="8516" max="8516" width="0.85546875" style="49" customWidth="1"/>
    <col min="8517" max="8517" width="12.5703125" style="49" customWidth="1"/>
    <col min="8518" max="8518" width="13.5703125" style="49" customWidth="1"/>
    <col min="8519" max="8519" width="13.42578125" style="49" customWidth="1"/>
    <col min="8520" max="8520" width="0" style="49" hidden="1" customWidth="1"/>
    <col min="8521" max="8521" width="58" style="49" customWidth="1"/>
    <col min="8522" max="8523" width="0.85546875" style="49"/>
    <col min="8524" max="8524" width="0" style="49" hidden="1" customWidth="1"/>
    <col min="8525" max="8750" width="0.85546875" style="49"/>
    <col min="8751" max="8751" width="3.42578125" style="49" customWidth="1"/>
    <col min="8752" max="8760" width="0.85546875" style="49"/>
    <col min="8761" max="8761" width="4.42578125" style="49" customWidth="1"/>
    <col min="8762" max="8771" width="0.85546875" style="49"/>
    <col min="8772" max="8772" width="0.85546875" style="49" customWidth="1"/>
    <col min="8773" max="8773" width="12.5703125" style="49" customWidth="1"/>
    <col min="8774" max="8774" width="13.5703125" style="49" customWidth="1"/>
    <col min="8775" max="8775" width="13.42578125" style="49" customWidth="1"/>
    <col min="8776" max="8776" width="0" style="49" hidden="1" customWidth="1"/>
    <col min="8777" max="8777" width="58" style="49" customWidth="1"/>
    <col min="8778" max="8779" width="0.85546875" style="49"/>
    <col min="8780" max="8780" width="0" style="49" hidden="1" customWidth="1"/>
    <col min="8781" max="9006" width="0.85546875" style="49"/>
    <col min="9007" max="9007" width="3.42578125" style="49" customWidth="1"/>
    <col min="9008" max="9016" width="0.85546875" style="49"/>
    <col min="9017" max="9017" width="4.42578125" style="49" customWidth="1"/>
    <col min="9018" max="9027" width="0.85546875" style="49"/>
    <col min="9028" max="9028" width="0.85546875" style="49" customWidth="1"/>
    <col min="9029" max="9029" width="12.5703125" style="49" customWidth="1"/>
    <col min="9030" max="9030" width="13.5703125" style="49" customWidth="1"/>
    <col min="9031" max="9031" width="13.42578125" style="49" customWidth="1"/>
    <col min="9032" max="9032" width="0" style="49" hidden="1" customWidth="1"/>
    <col min="9033" max="9033" width="58" style="49" customWidth="1"/>
    <col min="9034" max="9035" width="0.85546875" style="49"/>
    <col min="9036" max="9036" width="0" style="49" hidden="1" customWidth="1"/>
    <col min="9037" max="9262" width="0.85546875" style="49"/>
    <col min="9263" max="9263" width="3.42578125" style="49" customWidth="1"/>
    <col min="9264" max="9272" width="0.85546875" style="49"/>
    <col min="9273" max="9273" width="4.42578125" style="49" customWidth="1"/>
    <col min="9274" max="9283" width="0.85546875" style="49"/>
    <col min="9284" max="9284" width="0.85546875" style="49" customWidth="1"/>
    <col min="9285" max="9285" width="12.5703125" style="49" customWidth="1"/>
    <col min="9286" max="9286" width="13.5703125" style="49" customWidth="1"/>
    <col min="9287" max="9287" width="13.42578125" style="49" customWidth="1"/>
    <col min="9288" max="9288" width="0" style="49" hidden="1" customWidth="1"/>
    <col min="9289" max="9289" width="58" style="49" customWidth="1"/>
    <col min="9290" max="9291" width="0.85546875" style="49"/>
    <col min="9292" max="9292" width="0" style="49" hidden="1" customWidth="1"/>
    <col min="9293" max="9518" width="0.85546875" style="49"/>
    <col min="9519" max="9519" width="3.42578125" style="49" customWidth="1"/>
    <col min="9520" max="9528" width="0.85546875" style="49"/>
    <col min="9529" max="9529" width="4.42578125" style="49" customWidth="1"/>
    <col min="9530" max="9539" width="0.85546875" style="49"/>
    <col min="9540" max="9540" width="0.85546875" style="49" customWidth="1"/>
    <col min="9541" max="9541" width="12.5703125" style="49" customWidth="1"/>
    <col min="9542" max="9542" width="13.5703125" style="49" customWidth="1"/>
    <col min="9543" max="9543" width="13.42578125" style="49" customWidth="1"/>
    <col min="9544" max="9544" width="0" style="49" hidden="1" customWidth="1"/>
    <col min="9545" max="9545" width="58" style="49" customWidth="1"/>
    <col min="9546" max="9547" width="0.85546875" style="49"/>
    <col min="9548" max="9548" width="0" style="49" hidden="1" customWidth="1"/>
    <col min="9549" max="9774" width="0.85546875" style="49"/>
    <col min="9775" max="9775" width="3.42578125" style="49" customWidth="1"/>
    <col min="9776" max="9784" width="0.85546875" style="49"/>
    <col min="9785" max="9785" width="4.42578125" style="49" customWidth="1"/>
    <col min="9786" max="9795" width="0.85546875" style="49"/>
    <col min="9796" max="9796" width="0.85546875" style="49" customWidth="1"/>
    <col min="9797" max="9797" width="12.5703125" style="49" customWidth="1"/>
    <col min="9798" max="9798" width="13.5703125" style="49" customWidth="1"/>
    <col min="9799" max="9799" width="13.42578125" style="49" customWidth="1"/>
    <col min="9800" max="9800" width="0" style="49" hidden="1" customWidth="1"/>
    <col min="9801" max="9801" width="58" style="49" customWidth="1"/>
    <col min="9802" max="9803" width="0.85546875" style="49"/>
    <col min="9804" max="9804" width="0" style="49" hidden="1" customWidth="1"/>
    <col min="9805" max="10030" width="0.85546875" style="49"/>
    <col min="10031" max="10031" width="3.42578125" style="49" customWidth="1"/>
    <col min="10032" max="10040" width="0.85546875" style="49"/>
    <col min="10041" max="10041" width="4.42578125" style="49" customWidth="1"/>
    <col min="10042" max="10051" width="0.85546875" style="49"/>
    <col min="10052" max="10052" width="0.85546875" style="49" customWidth="1"/>
    <col min="10053" max="10053" width="12.5703125" style="49" customWidth="1"/>
    <col min="10054" max="10054" width="13.5703125" style="49" customWidth="1"/>
    <col min="10055" max="10055" width="13.42578125" style="49" customWidth="1"/>
    <col min="10056" max="10056" width="0" style="49" hidden="1" customWidth="1"/>
    <col min="10057" max="10057" width="58" style="49" customWidth="1"/>
    <col min="10058" max="10059" width="0.85546875" style="49"/>
    <col min="10060" max="10060" width="0" style="49" hidden="1" customWidth="1"/>
    <col min="10061" max="10286" width="0.85546875" style="49"/>
    <col min="10287" max="10287" width="3.42578125" style="49" customWidth="1"/>
    <col min="10288" max="10296" width="0.85546875" style="49"/>
    <col min="10297" max="10297" width="4.42578125" style="49" customWidth="1"/>
    <col min="10298" max="10307" width="0.85546875" style="49"/>
    <col min="10308" max="10308" width="0.85546875" style="49" customWidth="1"/>
    <col min="10309" max="10309" width="12.5703125" style="49" customWidth="1"/>
    <col min="10310" max="10310" width="13.5703125" style="49" customWidth="1"/>
    <col min="10311" max="10311" width="13.42578125" style="49" customWidth="1"/>
    <col min="10312" max="10312" width="0" style="49" hidden="1" customWidth="1"/>
    <col min="10313" max="10313" width="58" style="49" customWidth="1"/>
    <col min="10314" max="10315" width="0.85546875" style="49"/>
    <col min="10316" max="10316" width="0" style="49" hidden="1" customWidth="1"/>
    <col min="10317" max="10542" width="0.85546875" style="49"/>
    <col min="10543" max="10543" width="3.42578125" style="49" customWidth="1"/>
    <col min="10544" max="10552" width="0.85546875" style="49"/>
    <col min="10553" max="10553" width="4.42578125" style="49" customWidth="1"/>
    <col min="10554" max="10563" width="0.85546875" style="49"/>
    <col min="10564" max="10564" width="0.85546875" style="49" customWidth="1"/>
    <col min="10565" max="10565" width="12.5703125" style="49" customWidth="1"/>
    <col min="10566" max="10566" width="13.5703125" style="49" customWidth="1"/>
    <col min="10567" max="10567" width="13.42578125" style="49" customWidth="1"/>
    <col min="10568" max="10568" width="0" style="49" hidden="1" customWidth="1"/>
    <col min="10569" max="10569" width="58" style="49" customWidth="1"/>
    <col min="10570" max="10571" width="0.85546875" style="49"/>
    <col min="10572" max="10572" width="0" style="49" hidden="1" customWidth="1"/>
    <col min="10573" max="10798" width="0.85546875" style="49"/>
    <col min="10799" max="10799" width="3.42578125" style="49" customWidth="1"/>
    <col min="10800" max="10808" width="0.85546875" style="49"/>
    <col min="10809" max="10809" width="4.42578125" style="49" customWidth="1"/>
    <col min="10810" max="10819" width="0.85546875" style="49"/>
    <col min="10820" max="10820" width="0.85546875" style="49" customWidth="1"/>
    <col min="10821" max="10821" width="12.5703125" style="49" customWidth="1"/>
    <col min="10822" max="10822" width="13.5703125" style="49" customWidth="1"/>
    <col min="10823" max="10823" width="13.42578125" style="49" customWidth="1"/>
    <col min="10824" max="10824" width="0" style="49" hidden="1" customWidth="1"/>
    <col min="10825" max="10825" width="58" style="49" customWidth="1"/>
    <col min="10826" max="10827" width="0.85546875" style="49"/>
    <col min="10828" max="10828" width="0" style="49" hidden="1" customWidth="1"/>
    <col min="10829" max="11054" width="0.85546875" style="49"/>
    <col min="11055" max="11055" width="3.42578125" style="49" customWidth="1"/>
    <col min="11056" max="11064" width="0.85546875" style="49"/>
    <col min="11065" max="11065" width="4.42578125" style="49" customWidth="1"/>
    <col min="11066" max="11075" width="0.85546875" style="49"/>
    <col min="11076" max="11076" width="0.85546875" style="49" customWidth="1"/>
    <col min="11077" max="11077" width="12.5703125" style="49" customWidth="1"/>
    <col min="11078" max="11078" width="13.5703125" style="49" customWidth="1"/>
    <col min="11079" max="11079" width="13.42578125" style="49" customWidth="1"/>
    <col min="11080" max="11080" width="0" style="49" hidden="1" customWidth="1"/>
    <col min="11081" max="11081" width="58" style="49" customWidth="1"/>
    <col min="11082" max="11083" width="0.85546875" style="49"/>
    <col min="11084" max="11084" width="0" style="49" hidden="1" customWidth="1"/>
    <col min="11085" max="11310" width="0.85546875" style="49"/>
    <col min="11311" max="11311" width="3.42578125" style="49" customWidth="1"/>
    <col min="11312" max="11320" width="0.85546875" style="49"/>
    <col min="11321" max="11321" width="4.42578125" style="49" customWidth="1"/>
    <col min="11322" max="11331" width="0.85546875" style="49"/>
    <col min="11332" max="11332" width="0.85546875" style="49" customWidth="1"/>
    <col min="11333" max="11333" width="12.5703125" style="49" customWidth="1"/>
    <col min="11334" max="11334" width="13.5703125" style="49" customWidth="1"/>
    <col min="11335" max="11335" width="13.42578125" style="49" customWidth="1"/>
    <col min="11336" max="11336" width="0" style="49" hidden="1" customWidth="1"/>
    <col min="11337" max="11337" width="58" style="49" customWidth="1"/>
    <col min="11338" max="11339" width="0.85546875" style="49"/>
    <col min="11340" max="11340" width="0" style="49" hidden="1" customWidth="1"/>
    <col min="11341" max="11566" width="0.85546875" style="49"/>
    <col min="11567" max="11567" width="3.42578125" style="49" customWidth="1"/>
    <col min="11568" max="11576" width="0.85546875" style="49"/>
    <col min="11577" max="11577" width="4.42578125" style="49" customWidth="1"/>
    <col min="11578" max="11587" width="0.85546875" style="49"/>
    <col min="11588" max="11588" width="0.85546875" style="49" customWidth="1"/>
    <col min="11589" max="11589" width="12.5703125" style="49" customWidth="1"/>
    <col min="11590" max="11590" width="13.5703125" style="49" customWidth="1"/>
    <col min="11591" max="11591" width="13.42578125" style="49" customWidth="1"/>
    <col min="11592" max="11592" width="0" style="49" hidden="1" customWidth="1"/>
    <col min="11593" max="11593" width="58" style="49" customWidth="1"/>
    <col min="11594" max="11595" width="0.85546875" style="49"/>
    <col min="11596" max="11596" width="0" style="49" hidden="1" customWidth="1"/>
    <col min="11597" max="11822" width="0.85546875" style="49"/>
    <col min="11823" max="11823" width="3.42578125" style="49" customWidth="1"/>
    <col min="11824" max="11832" width="0.85546875" style="49"/>
    <col min="11833" max="11833" width="4.42578125" style="49" customWidth="1"/>
    <col min="11834" max="11843" width="0.85546875" style="49"/>
    <col min="11844" max="11844" width="0.85546875" style="49" customWidth="1"/>
    <col min="11845" max="11845" width="12.5703125" style="49" customWidth="1"/>
    <col min="11846" max="11846" width="13.5703125" style="49" customWidth="1"/>
    <col min="11847" max="11847" width="13.42578125" style="49" customWidth="1"/>
    <col min="11848" max="11848" width="0" style="49" hidden="1" customWidth="1"/>
    <col min="11849" max="11849" width="58" style="49" customWidth="1"/>
    <col min="11850" max="11851" width="0.85546875" style="49"/>
    <col min="11852" max="11852" width="0" style="49" hidden="1" customWidth="1"/>
    <col min="11853" max="12078" width="0.85546875" style="49"/>
    <col min="12079" max="12079" width="3.42578125" style="49" customWidth="1"/>
    <col min="12080" max="12088" width="0.85546875" style="49"/>
    <col min="12089" max="12089" width="4.42578125" style="49" customWidth="1"/>
    <col min="12090" max="12099" width="0.85546875" style="49"/>
    <col min="12100" max="12100" width="0.85546875" style="49" customWidth="1"/>
    <col min="12101" max="12101" width="12.5703125" style="49" customWidth="1"/>
    <col min="12102" max="12102" width="13.5703125" style="49" customWidth="1"/>
    <col min="12103" max="12103" width="13.42578125" style="49" customWidth="1"/>
    <col min="12104" max="12104" width="0" style="49" hidden="1" customWidth="1"/>
    <col min="12105" max="12105" width="58" style="49" customWidth="1"/>
    <col min="12106" max="12107" width="0.85546875" style="49"/>
    <col min="12108" max="12108" width="0" style="49" hidden="1" customWidth="1"/>
    <col min="12109" max="12334" width="0.85546875" style="49"/>
    <col min="12335" max="12335" width="3.42578125" style="49" customWidth="1"/>
    <col min="12336" max="12344" width="0.85546875" style="49"/>
    <col min="12345" max="12345" width="4.42578125" style="49" customWidth="1"/>
    <col min="12346" max="12355" width="0.85546875" style="49"/>
    <col min="12356" max="12356" width="0.85546875" style="49" customWidth="1"/>
    <col min="12357" max="12357" width="12.5703125" style="49" customWidth="1"/>
    <col min="12358" max="12358" width="13.5703125" style="49" customWidth="1"/>
    <col min="12359" max="12359" width="13.42578125" style="49" customWidth="1"/>
    <col min="12360" max="12360" width="0" style="49" hidden="1" customWidth="1"/>
    <col min="12361" max="12361" width="58" style="49" customWidth="1"/>
    <col min="12362" max="12363" width="0.85546875" style="49"/>
    <col min="12364" max="12364" width="0" style="49" hidden="1" customWidth="1"/>
    <col min="12365" max="12590" width="0.85546875" style="49"/>
    <col min="12591" max="12591" width="3.42578125" style="49" customWidth="1"/>
    <col min="12592" max="12600" width="0.85546875" style="49"/>
    <col min="12601" max="12601" width="4.42578125" style="49" customWidth="1"/>
    <col min="12602" max="12611" width="0.85546875" style="49"/>
    <col min="12612" max="12612" width="0.85546875" style="49" customWidth="1"/>
    <col min="12613" max="12613" width="12.5703125" style="49" customWidth="1"/>
    <col min="12614" max="12614" width="13.5703125" style="49" customWidth="1"/>
    <col min="12615" max="12615" width="13.42578125" style="49" customWidth="1"/>
    <col min="12616" max="12616" width="0" style="49" hidden="1" customWidth="1"/>
    <col min="12617" max="12617" width="58" style="49" customWidth="1"/>
    <col min="12618" max="12619" width="0.85546875" style="49"/>
    <col min="12620" max="12620" width="0" style="49" hidden="1" customWidth="1"/>
    <col min="12621" max="12846" width="0.85546875" style="49"/>
    <col min="12847" max="12847" width="3.42578125" style="49" customWidth="1"/>
    <col min="12848" max="12856" width="0.85546875" style="49"/>
    <col min="12857" max="12857" width="4.42578125" style="49" customWidth="1"/>
    <col min="12858" max="12867" width="0.85546875" style="49"/>
    <col min="12868" max="12868" width="0.85546875" style="49" customWidth="1"/>
    <col min="12869" max="12869" width="12.5703125" style="49" customWidth="1"/>
    <col min="12870" max="12870" width="13.5703125" style="49" customWidth="1"/>
    <col min="12871" max="12871" width="13.42578125" style="49" customWidth="1"/>
    <col min="12872" max="12872" width="0" style="49" hidden="1" customWidth="1"/>
    <col min="12873" max="12873" width="58" style="49" customWidth="1"/>
    <col min="12874" max="12875" width="0.85546875" style="49"/>
    <col min="12876" max="12876" width="0" style="49" hidden="1" customWidth="1"/>
    <col min="12877" max="13102" width="0.85546875" style="49"/>
    <col min="13103" max="13103" width="3.42578125" style="49" customWidth="1"/>
    <col min="13104" max="13112" width="0.85546875" style="49"/>
    <col min="13113" max="13113" width="4.42578125" style="49" customWidth="1"/>
    <col min="13114" max="13123" width="0.85546875" style="49"/>
    <col min="13124" max="13124" width="0.85546875" style="49" customWidth="1"/>
    <col min="13125" max="13125" width="12.5703125" style="49" customWidth="1"/>
    <col min="13126" max="13126" width="13.5703125" style="49" customWidth="1"/>
    <col min="13127" max="13127" width="13.42578125" style="49" customWidth="1"/>
    <col min="13128" max="13128" width="0" style="49" hidden="1" customWidth="1"/>
    <col min="13129" max="13129" width="58" style="49" customWidth="1"/>
    <col min="13130" max="13131" width="0.85546875" style="49"/>
    <col min="13132" max="13132" width="0" style="49" hidden="1" customWidth="1"/>
    <col min="13133" max="13358" width="0.85546875" style="49"/>
    <col min="13359" max="13359" width="3.42578125" style="49" customWidth="1"/>
    <col min="13360" max="13368" width="0.85546875" style="49"/>
    <col min="13369" max="13369" width="4.42578125" style="49" customWidth="1"/>
    <col min="13370" max="13379" width="0.85546875" style="49"/>
    <col min="13380" max="13380" width="0.85546875" style="49" customWidth="1"/>
    <col min="13381" max="13381" width="12.5703125" style="49" customWidth="1"/>
    <col min="13382" max="13382" width="13.5703125" style="49" customWidth="1"/>
    <col min="13383" max="13383" width="13.42578125" style="49" customWidth="1"/>
    <col min="13384" max="13384" width="0" style="49" hidden="1" customWidth="1"/>
    <col min="13385" max="13385" width="58" style="49" customWidth="1"/>
    <col min="13386" max="13387" width="0.85546875" style="49"/>
    <col min="13388" max="13388" width="0" style="49" hidden="1" customWidth="1"/>
    <col min="13389" max="13614" width="0.85546875" style="49"/>
    <col min="13615" max="13615" width="3.42578125" style="49" customWidth="1"/>
    <col min="13616" max="13624" width="0.85546875" style="49"/>
    <col min="13625" max="13625" width="4.42578125" style="49" customWidth="1"/>
    <col min="13626" max="13635" width="0.85546875" style="49"/>
    <col min="13636" max="13636" width="0.85546875" style="49" customWidth="1"/>
    <col min="13637" max="13637" width="12.5703125" style="49" customWidth="1"/>
    <col min="13638" max="13638" width="13.5703125" style="49" customWidth="1"/>
    <col min="13639" max="13639" width="13.42578125" style="49" customWidth="1"/>
    <col min="13640" max="13640" width="0" style="49" hidden="1" customWidth="1"/>
    <col min="13641" max="13641" width="58" style="49" customWidth="1"/>
    <col min="13642" max="13643" width="0.85546875" style="49"/>
    <col min="13644" max="13644" width="0" style="49" hidden="1" customWidth="1"/>
    <col min="13645" max="13870" width="0.85546875" style="49"/>
    <col min="13871" max="13871" width="3.42578125" style="49" customWidth="1"/>
    <col min="13872" max="13880" width="0.85546875" style="49"/>
    <col min="13881" max="13881" width="4.42578125" style="49" customWidth="1"/>
    <col min="13882" max="13891" width="0.85546875" style="49"/>
    <col min="13892" max="13892" width="0.85546875" style="49" customWidth="1"/>
    <col min="13893" max="13893" width="12.5703125" style="49" customWidth="1"/>
    <col min="13894" max="13894" width="13.5703125" style="49" customWidth="1"/>
    <col min="13895" max="13895" width="13.42578125" style="49" customWidth="1"/>
    <col min="13896" max="13896" width="0" style="49" hidden="1" customWidth="1"/>
    <col min="13897" max="13897" width="58" style="49" customWidth="1"/>
    <col min="13898" max="13899" width="0.85546875" style="49"/>
    <col min="13900" max="13900" width="0" style="49" hidden="1" customWidth="1"/>
    <col min="13901" max="14126" width="0.85546875" style="49"/>
    <col min="14127" max="14127" width="3.42578125" style="49" customWidth="1"/>
    <col min="14128" max="14136" width="0.85546875" style="49"/>
    <col min="14137" max="14137" width="4.42578125" style="49" customWidth="1"/>
    <col min="14138" max="14147" width="0.85546875" style="49"/>
    <col min="14148" max="14148" width="0.85546875" style="49" customWidth="1"/>
    <col min="14149" max="14149" width="12.5703125" style="49" customWidth="1"/>
    <col min="14150" max="14150" width="13.5703125" style="49" customWidth="1"/>
    <col min="14151" max="14151" width="13.42578125" style="49" customWidth="1"/>
    <col min="14152" max="14152" width="0" style="49" hidden="1" customWidth="1"/>
    <col min="14153" max="14153" width="58" style="49" customWidth="1"/>
    <col min="14154" max="14155" width="0.85546875" style="49"/>
    <col min="14156" max="14156" width="0" style="49" hidden="1" customWidth="1"/>
    <col min="14157" max="14382" width="0.85546875" style="49"/>
    <col min="14383" max="14383" width="3.42578125" style="49" customWidth="1"/>
    <col min="14384" max="14392" width="0.85546875" style="49"/>
    <col min="14393" max="14393" width="4.42578125" style="49" customWidth="1"/>
    <col min="14394" max="14403" width="0.85546875" style="49"/>
    <col min="14404" max="14404" width="0.85546875" style="49" customWidth="1"/>
    <col min="14405" max="14405" width="12.5703125" style="49" customWidth="1"/>
    <col min="14406" max="14406" width="13.5703125" style="49" customWidth="1"/>
    <col min="14407" max="14407" width="13.42578125" style="49" customWidth="1"/>
    <col min="14408" max="14408" width="0" style="49" hidden="1" customWidth="1"/>
    <col min="14409" max="14409" width="58" style="49" customWidth="1"/>
    <col min="14410" max="14411" width="0.85546875" style="49"/>
    <col min="14412" max="14412" width="0" style="49" hidden="1" customWidth="1"/>
    <col min="14413" max="14638" width="0.85546875" style="49"/>
    <col min="14639" max="14639" width="3.42578125" style="49" customWidth="1"/>
    <col min="14640" max="14648" width="0.85546875" style="49"/>
    <col min="14649" max="14649" width="4.42578125" style="49" customWidth="1"/>
    <col min="14650" max="14659" width="0.85546875" style="49"/>
    <col min="14660" max="14660" width="0.85546875" style="49" customWidth="1"/>
    <col min="14661" max="14661" width="12.5703125" style="49" customWidth="1"/>
    <col min="14662" max="14662" width="13.5703125" style="49" customWidth="1"/>
    <col min="14663" max="14663" width="13.42578125" style="49" customWidth="1"/>
    <col min="14664" max="14664" width="0" style="49" hidden="1" customWidth="1"/>
    <col min="14665" max="14665" width="58" style="49" customWidth="1"/>
    <col min="14666" max="14667" width="0.85546875" style="49"/>
    <col min="14668" max="14668" width="0" style="49" hidden="1" customWidth="1"/>
    <col min="14669" max="14894" width="0.85546875" style="49"/>
    <col min="14895" max="14895" width="3.42578125" style="49" customWidth="1"/>
    <col min="14896" max="14904" width="0.85546875" style="49"/>
    <col min="14905" max="14905" width="4.42578125" style="49" customWidth="1"/>
    <col min="14906" max="14915" width="0.85546875" style="49"/>
    <col min="14916" max="14916" width="0.85546875" style="49" customWidth="1"/>
    <col min="14917" max="14917" width="12.5703125" style="49" customWidth="1"/>
    <col min="14918" max="14918" width="13.5703125" style="49" customWidth="1"/>
    <col min="14919" max="14919" width="13.42578125" style="49" customWidth="1"/>
    <col min="14920" max="14920" width="0" style="49" hidden="1" customWidth="1"/>
    <col min="14921" max="14921" width="58" style="49" customWidth="1"/>
    <col min="14922" max="14923" width="0.85546875" style="49"/>
    <col min="14924" max="14924" width="0" style="49" hidden="1" customWidth="1"/>
    <col min="14925" max="15150" width="0.85546875" style="49"/>
    <col min="15151" max="15151" width="3.42578125" style="49" customWidth="1"/>
    <col min="15152" max="15160" width="0.85546875" style="49"/>
    <col min="15161" max="15161" width="4.42578125" style="49" customWidth="1"/>
    <col min="15162" max="15171" width="0.85546875" style="49"/>
    <col min="15172" max="15172" width="0.85546875" style="49" customWidth="1"/>
    <col min="15173" max="15173" width="12.5703125" style="49" customWidth="1"/>
    <col min="15174" max="15174" width="13.5703125" style="49" customWidth="1"/>
    <col min="15175" max="15175" width="13.42578125" style="49" customWidth="1"/>
    <col min="15176" max="15176" width="0" style="49" hidden="1" customWidth="1"/>
    <col min="15177" max="15177" width="58" style="49" customWidth="1"/>
    <col min="15178" max="15179" width="0.85546875" style="49"/>
    <col min="15180" max="15180" width="0" style="49" hidden="1" customWidth="1"/>
    <col min="15181" max="15406" width="0.85546875" style="49"/>
    <col min="15407" max="15407" width="3.42578125" style="49" customWidth="1"/>
    <col min="15408" max="15416" width="0.85546875" style="49"/>
    <col min="15417" max="15417" width="4.42578125" style="49" customWidth="1"/>
    <col min="15418" max="15427" width="0.85546875" style="49"/>
    <col min="15428" max="15428" width="0.85546875" style="49" customWidth="1"/>
    <col min="15429" max="15429" width="12.5703125" style="49" customWidth="1"/>
    <col min="15430" max="15430" width="13.5703125" style="49" customWidth="1"/>
    <col min="15431" max="15431" width="13.42578125" style="49" customWidth="1"/>
    <col min="15432" max="15432" width="0" style="49" hidden="1" customWidth="1"/>
    <col min="15433" max="15433" width="58" style="49" customWidth="1"/>
    <col min="15434" max="15435" width="0.85546875" style="49"/>
    <col min="15436" max="15436" width="0" style="49" hidden="1" customWidth="1"/>
    <col min="15437" max="15662" width="0.85546875" style="49"/>
    <col min="15663" max="15663" width="3.42578125" style="49" customWidth="1"/>
    <col min="15664" max="15672" width="0.85546875" style="49"/>
    <col min="15673" max="15673" width="4.42578125" style="49" customWidth="1"/>
    <col min="15674" max="15683" width="0.85546875" style="49"/>
    <col min="15684" max="15684" width="0.85546875" style="49" customWidth="1"/>
    <col min="15685" max="15685" width="12.5703125" style="49" customWidth="1"/>
    <col min="15686" max="15686" width="13.5703125" style="49" customWidth="1"/>
    <col min="15687" max="15687" width="13.42578125" style="49" customWidth="1"/>
    <col min="15688" max="15688" width="0" style="49" hidden="1" customWidth="1"/>
    <col min="15689" max="15689" width="58" style="49" customWidth="1"/>
    <col min="15690" max="15691" width="0.85546875" style="49"/>
    <col min="15692" max="15692" width="0" style="49" hidden="1" customWidth="1"/>
    <col min="15693" max="15918" width="0.85546875" style="49"/>
    <col min="15919" max="15919" width="3.42578125" style="49" customWidth="1"/>
    <col min="15920" max="15928" width="0.85546875" style="49"/>
    <col min="15929" max="15929" width="4.42578125" style="49" customWidth="1"/>
    <col min="15930" max="15939" width="0.85546875" style="49"/>
    <col min="15940" max="15940" width="0.85546875" style="49" customWidth="1"/>
    <col min="15941" max="15941" width="12.5703125" style="49" customWidth="1"/>
    <col min="15942" max="15942" width="13.5703125" style="49" customWidth="1"/>
    <col min="15943" max="15943" width="13.42578125" style="49" customWidth="1"/>
    <col min="15944" max="15944" width="0" style="49" hidden="1" customWidth="1"/>
    <col min="15945" max="15945" width="58" style="49" customWidth="1"/>
    <col min="15946" max="15947" width="0.85546875" style="49"/>
    <col min="15948" max="15948" width="0" style="49" hidden="1" customWidth="1"/>
    <col min="15949" max="16174" width="0.85546875" style="49"/>
    <col min="16175" max="16175" width="3.42578125" style="49" customWidth="1"/>
    <col min="16176" max="16184" width="0.85546875" style="49"/>
    <col min="16185" max="16185" width="4.42578125" style="49" customWidth="1"/>
    <col min="16186" max="16195" width="0.85546875" style="49"/>
    <col min="16196" max="16196" width="0.85546875" style="49" customWidth="1"/>
    <col min="16197" max="16197" width="12.5703125" style="49" customWidth="1"/>
    <col min="16198" max="16198" width="13.5703125" style="49" customWidth="1"/>
    <col min="16199" max="16199" width="13.42578125" style="49" customWidth="1"/>
    <col min="16200" max="16200" width="0" style="49" hidden="1" customWidth="1"/>
    <col min="16201" max="16201" width="58" style="49" customWidth="1"/>
    <col min="16202" max="16203" width="0.85546875" style="49"/>
    <col min="16204" max="16204" width="0" style="49" hidden="1" customWidth="1"/>
    <col min="16205" max="16384" width="0.85546875" style="49"/>
  </cols>
  <sheetData>
    <row r="1" spans="1:73" s="46" customFormat="1" ht="12" customHeight="1" x14ac:dyDescent="0.2">
      <c r="BS1" s="47"/>
      <c r="BU1" s="48" t="s">
        <v>31</v>
      </c>
    </row>
    <row r="2" spans="1:73" s="46" customFormat="1" ht="12" customHeight="1" x14ac:dyDescent="0.2">
      <c r="BS2" s="47"/>
      <c r="BU2" s="48" t="s">
        <v>32</v>
      </c>
    </row>
    <row r="3" spans="1:73" s="46" customFormat="1" ht="12" customHeight="1" x14ac:dyDescent="0.2">
      <c r="BS3" s="47"/>
      <c r="BU3" s="48" t="s">
        <v>33</v>
      </c>
    </row>
    <row r="4" spans="1:73" ht="21" customHeight="1" x14ac:dyDescent="0.25"/>
    <row r="5" spans="1:73" s="51" customFormat="1" ht="14.25" customHeight="1" x14ac:dyDescent="0.25">
      <c r="A5" s="111" t="s">
        <v>34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</row>
    <row r="6" spans="1:73" s="51" customFormat="1" ht="14.25" customHeight="1" x14ac:dyDescent="0.25">
      <c r="A6" s="111" t="s">
        <v>35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</row>
    <row r="7" spans="1:73" s="51" customFormat="1" ht="14.25" customHeight="1" x14ac:dyDescent="0.25">
      <c r="A7" s="111" t="s">
        <v>36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</row>
    <row r="8" spans="1:73" s="51" customFormat="1" ht="14.25" customHeight="1" x14ac:dyDescent="0.25">
      <c r="A8" s="111" t="s">
        <v>37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</row>
    <row r="9" spans="1:73" ht="21" customHeight="1" x14ac:dyDescent="0.25">
      <c r="B9" s="52"/>
      <c r="C9" s="52"/>
      <c r="D9" s="52"/>
    </row>
    <row r="10" spans="1:73" x14ac:dyDescent="0.25">
      <c r="B10" s="52"/>
      <c r="C10" s="53" t="s">
        <v>38</v>
      </c>
      <c r="D10" s="53"/>
      <c r="AG10" s="112" t="s">
        <v>269</v>
      </c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</row>
    <row r="11" spans="1:73" x14ac:dyDescent="0.25">
      <c r="C11" s="54" t="s">
        <v>39</v>
      </c>
      <c r="D11" s="54"/>
      <c r="J11" s="113" t="s">
        <v>40</v>
      </c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</row>
    <row r="12" spans="1:73" x14ac:dyDescent="0.25">
      <c r="C12" s="54" t="s">
        <v>41</v>
      </c>
      <c r="D12" s="54"/>
      <c r="J12" s="124" t="s">
        <v>296</v>
      </c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</row>
    <row r="13" spans="1:73" x14ac:dyDescent="0.25">
      <c r="C13" s="54" t="s">
        <v>42</v>
      </c>
      <c r="D13" s="54"/>
      <c r="AQ13" s="125" t="s">
        <v>294</v>
      </c>
      <c r="AR13" s="125"/>
      <c r="AS13" s="125"/>
      <c r="AT13" s="125"/>
      <c r="AU13" s="125"/>
      <c r="AV13" s="125"/>
      <c r="AW13" s="125"/>
      <c r="AX13" s="125"/>
      <c r="AY13" s="126" t="s">
        <v>43</v>
      </c>
      <c r="AZ13" s="126"/>
      <c r="BA13" s="125" t="s">
        <v>295</v>
      </c>
      <c r="BB13" s="125"/>
      <c r="BC13" s="125"/>
      <c r="BD13" s="125"/>
      <c r="BE13" s="125"/>
      <c r="BF13" s="125"/>
      <c r="BG13" s="125"/>
      <c r="BH13" s="49" t="s">
        <v>44</v>
      </c>
    </row>
    <row r="14" spans="1:73" ht="15" customHeight="1" x14ac:dyDescent="0.25">
      <c r="BU14" s="55" t="s">
        <v>220</v>
      </c>
    </row>
    <row r="15" spans="1:73" s="56" customFormat="1" ht="14.25" x14ac:dyDescent="0.25">
      <c r="A15" s="127" t="s">
        <v>0</v>
      </c>
      <c r="B15" s="115"/>
      <c r="C15" s="115"/>
      <c r="D15" s="115"/>
      <c r="E15" s="115"/>
      <c r="F15" s="115"/>
      <c r="G15" s="115"/>
      <c r="H15" s="115"/>
      <c r="I15" s="128"/>
      <c r="J15" s="114" t="s">
        <v>1</v>
      </c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27" t="s">
        <v>2</v>
      </c>
      <c r="BI15" s="115"/>
      <c r="BJ15" s="115"/>
      <c r="BK15" s="115"/>
      <c r="BL15" s="115"/>
      <c r="BM15" s="115"/>
      <c r="BN15" s="115"/>
      <c r="BO15" s="115"/>
      <c r="BP15" s="115"/>
      <c r="BQ15" s="115"/>
      <c r="BR15" s="128"/>
      <c r="BS15" s="114">
        <f>+'информация для раскрытия'!H3</f>
        <v>2022</v>
      </c>
      <c r="BT15" s="115"/>
      <c r="BU15" s="116" t="s">
        <v>45</v>
      </c>
    </row>
    <row r="16" spans="1:73" s="56" customFormat="1" ht="14.25" x14ac:dyDescent="0.25">
      <c r="A16" s="129"/>
      <c r="B16" s="130"/>
      <c r="C16" s="130"/>
      <c r="D16" s="130"/>
      <c r="E16" s="130"/>
      <c r="F16" s="130"/>
      <c r="G16" s="130"/>
      <c r="H16" s="130"/>
      <c r="I16" s="131"/>
      <c r="J16" s="129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29"/>
      <c r="BI16" s="130"/>
      <c r="BJ16" s="130"/>
      <c r="BK16" s="130"/>
      <c r="BL16" s="130"/>
      <c r="BM16" s="130"/>
      <c r="BN16" s="130"/>
      <c r="BO16" s="130"/>
      <c r="BP16" s="130"/>
      <c r="BQ16" s="130"/>
      <c r="BR16" s="131"/>
      <c r="BS16" s="92" t="s">
        <v>3</v>
      </c>
      <c r="BT16" s="57" t="s">
        <v>176</v>
      </c>
      <c r="BU16" s="116"/>
    </row>
    <row r="17" spans="1:76" s="56" customFormat="1" ht="14.25" x14ac:dyDescent="0.25">
      <c r="A17" s="117" t="s">
        <v>46</v>
      </c>
      <c r="B17" s="118"/>
      <c r="C17" s="118"/>
      <c r="D17" s="118"/>
      <c r="E17" s="118"/>
      <c r="F17" s="118"/>
      <c r="G17" s="118"/>
      <c r="H17" s="118"/>
      <c r="I17" s="119"/>
      <c r="J17" s="57"/>
      <c r="K17" s="120" t="s">
        <v>47</v>
      </c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1" t="s">
        <v>48</v>
      </c>
      <c r="BI17" s="122"/>
      <c r="BJ17" s="122"/>
      <c r="BK17" s="122"/>
      <c r="BL17" s="122"/>
      <c r="BM17" s="122"/>
      <c r="BN17" s="122"/>
      <c r="BO17" s="122"/>
      <c r="BP17" s="122"/>
      <c r="BQ17" s="122"/>
      <c r="BR17" s="123"/>
      <c r="BS17" s="58" t="s">
        <v>48</v>
      </c>
      <c r="BT17" s="57" t="s">
        <v>48</v>
      </c>
      <c r="BU17" s="59" t="s">
        <v>48</v>
      </c>
      <c r="BW17" s="60"/>
    </row>
    <row r="18" spans="1:76" s="56" customFormat="1" x14ac:dyDescent="0.25">
      <c r="A18" s="117" t="s">
        <v>49</v>
      </c>
      <c r="B18" s="118"/>
      <c r="C18" s="118"/>
      <c r="D18" s="118"/>
      <c r="E18" s="118"/>
      <c r="F18" s="118"/>
      <c r="G18" s="118"/>
      <c r="H18" s="118"/>
      <c r="I18" s="119"/>
      <c r="J18" s="57"/>
      <c r="K18" s="120" t="s">
        <v>50</v>
      </c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1" t="s">
        <v>4</v>
      </c>
      <c r="BI18" s="122"/>
      <c r="BJ18" s="122"/>
      <c r="BK18" s="122"/>
      <c r="BL18" s="122"/>
      <c r="BM18" s="122"/>
      <c r="BN18" s="122"/>
      <c r="BO18" s="122"/>
      <c r="BP18" s="122"/>
      <c r="BQ18" s="122"/>
      <c r="BR18" s="123"/>
      <c r="BS18" s="101">
        <f>BS19+BS34+BS48+BS50</f>
        <v>409.69</v>
      </c>
      <c r="BT18" s="101">
        <f>BT19+BT34+BT48+BT50</f>
        <v>23472.988000000001</v>
      </c>
      <c r="BU18" s="89"/>
      <c r="BW18" s="60"/>
      <c r="BX18" s="61">
        <f>+BT18/BS18-1</f>
        <v>56.294510483536335</v>
      </c>
    </row>
    <row r="19" spans="1:76" s="56" customFormat="1" x14ac:dyDescent="0.25">
      <c r="A19" s="117" t="s">
        <v>51</v>
      </c>
      <c r="B19" s="118"/>
      <c r="C19" s="118"/>
      <c r="D19" s="118"/>
      <c r="E19" s="118"/>
      <c r="F19" s="118"/>
      <c r="G19" s="118"/>
      <c r="H19" s="118"/>
      <c r="I19" s="119"/>
      <c r="J19" s="57"/>
      <c r="K19" s="120" t="s">
        <v>52</v>
      </c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1" t="s">
        <v>4</v>
      </c>
      <c r="BI19" s="122"/>
      <c r="BJ19" s="122"/>
      <c r="BK19" s="122"/>
      <c r="BL19" s="122"/>
      <c r="BM19" s="122"/>
      <c r="BN19" s="122"/>
      <c r="BO19" s="122"/>
      <c r="BP19" s="122"/>
      <c r="BQ19" s="122"/>
      <c r="BR19" s="123"/>
      <c r="BS19" s="86">
        <f>BS20+BS25+BS27</f>
        <v>0</v>
      </c>
      <c r="BT19" s="101">
        <f>+BT20+BT25+BT27+BT32+BT33</f>
        <v>16279.447</v>
      </c>
      <c r="BU19" s="89"/>
      <c r="BW19" s="62">
        <v>0.35360056404751961</v>
      </c>
      <c r="BX19" s="61" t="e">
        <f>+BT19/BS19-1</f>
        <v>#DIV/0!</v>
      </c>
    </row>
    <row r="20" spans="1:76" s="56" customFormat="1" x14ac:dyDescent="0.25">
      <c r="A20" s="117" t="s">
        <v>53</v>
      </c>
      <c r="B20" s="118"/>
      <c r="C20" s="118"/>
      <c r="D20" s="118"/>
      <c r="E20" s="118"/>
      <c r="F20" s="118"/>
      <c r="G20" s="118"/>
      <c r="H20" s="118"/>
      <c r="I20" s="119"/>
      <c r="J20" s="57"/>
      <c r="K20" s="120" t="s">
        <v>6</v>
      </c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  <c r="AY20" s="120"/>
      <c r="AZ20" s="120"/>
      <c r="BA20" s="120"/>
      <c r="BB20" s="120"/>
      <c r="BC20" s="120"/>
      <c r="BD20" s="120"/>
      <c r="BE20" s="120"/>
      <c r="BF20" s="120"/>
      <c r="BG20" s="120"/>
      <c r="BH20" s="121" t="s">
        <v>4</v>
      </c>
      <c r="BI20" s="122"/>
      <c r="BJ20" s="122"/>
      <c r="BK20" s="122"/>
      <c r="BL20" s="122"/>
      <c r="BM20" s="122"/>
      <c r="BN20" s="122"/>
      <c r="BO20" s="122"/>
      <c r="BP20" s="122"/>
      <c r="BQ20" s="122"/>
      <c r="BR20" s="123"/>
      <c r="BS20" s="86">
        <f>BS21+BS22+BS23</f>
        <v>0</v>
      </c>
      <c r="BT20" s="101">
        <f>+BT21+BT22+BT23</f>
        <v>599.26900000000001</v>
      </c>
      <c r="BU20" s="90"/>
      <c r="BX20" s="61" t="e">
        <f>+BT20/BS20-1</f>
        <v>#DIV/0!</v>
      </c>
    </row>
    <row r="21" spans="1:76" s="56" customFormat="1" ht="26.25" customHeight="1" x14ac:dyDescent="0.25">
      <c r="A21" s="117" t="s">
        <v>54</v>
      </c>
      <c r="B21" s="118"/>
      <c r="C21" s="118"/>
      <c r="D21" s="118"/>
      <c r="E21" s="118"/>
      <c r="F21" s="118"/>
      <c r="G21" s="118"/>
      <c r="H21" s="118"/>
      <c r="I21" s="119"/>
      <c r="J21" s="57"/>
      <c r="K21" s="120" t="s">
        <v>55</v>
      </c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1" t="s">
        <v>4</v>
      </c>
      <c r="BI21" s="122"/>
      <c r="BJ21" s="122"/>
      <c r="BK21" s="122"/>
      <c r="BL21" s="122"/>
      <c r="BM21" s="122"/>
      <c r="BN21" s="122"/>
      <c r="BO21" s="122"/>
      <c r="BP21" s="122"/>
      <c r="BQ21" s="122"/>
      <c r="BR21" s="123"/>
      <c r="BS21" s="86"/>
      <c r="BT21" s="101"/>
      <c r="BU21" s="89"/>
      <c r="BX21" s="61"/>
    </row>
    <row r="22" spans="1:76" s="56" customFormat="1" x14ac:dyDescent="0.25">
      <c r="A22" s="117" t="s">
        <v>56</v>
      </c>
      <c r="B22" s="118"/>
      <c r="C22" s="118"/>
      <c r="D22" s="118"/>
      <c r="E22" s="118"/>
      <c r="F22" s="118"/>
      <c r="G22" s="118"/>
      <c r="H22" s="118"/>
      <c r="I22" s="119"/>
      <c r="J22" s="57"/>
      <c r="K22" s="120" t="s">
        <v>57</v>
      </c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1" t="s">
        <v>4</v>
      </c>
      <c r="BI22" s="122"/>
      <c r="BJ22" s="122"/>
      <c r="BK22" s="122"/>
      <c r="BL22" s="122"/>
      <c r="BM22" s="122"/>
      <c r="BN22" s="122"/>
      <c r="BO22" s="122"/>
      <c r="BP22" s="122"/>
      <c r="BQ22" s="122"/>
      <c r="BR22" s="123"/>
      <c r="BS22" s="86">
        <v>0</v>
      </c>
      <c r="BT22" s="101">
        <v>599.26900000000001</v>
      </c>
      <c r="BU22" s="89"/>
      <c r="BX22" s="61" t="e">
        <f>+BT22/BS22-1</f>
        <v>#DIV/0!</v>
      </c>
    </row>
    <row r="23" spans="1:76" s="56" customFormat="1" ht="42.75" customHeight="1" x14ac:dyDescent="0.25">
      <c r="A23" s="117" t="s">
        <v>58</v>
      </c>
      <c r="B23" s="118"/>
      <c r="C23" s="118"/>
      <c r="D23" s="118"/>
      <c r="E23" s="118"/>
      <c r="F23" s="118"/>
      <c r="G23" s="118"/>
      <c r="H23" s="118"/>
      <c r="I23" s="119"/>
      <c r="J23" s="57"/>
      <c r="K23" s="120" t="s">
        <v>59</v>
      </c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1" t="s">
        <v>4</v>
      </c>
      <c r="BI23" s="122"/>
      <c r="BJ23" s="122"/>
      <c r="BK23" s="122"/>
      <c r="BL23" s="122"/>
      <c r="BM23" s="122"/>
      <c r="BN23" s="122"/>
      <c r="BO23" s="122"/>
      <c r="BP23" s="122"/>
      <c r="BQ23" s="122"/>
      <c r="BR23" s="123"/>
      <c r="BS23" s="86"/>
      <c r="BT23" s="101"/>
      <c r="BU23" s="89"/>
      <c r="BX23" s="61"/>
    </row>
    <row r="24" spans="1:76" s="56" customFormat="1" x14ac:dyDescent="0.25">
      <c r="A24" s="117" t="s">
        <v>60</v>
      </c>
      <c r="B24" s="118"/>
      <c r="C24" s="118"/>
      <c r="D24" s="118"/>
      <c r="E24" s="118"/>
      <c r="F24" s="118"/>
      <c r="G24" s="118"/>
      <c r="H24" s="118"/>
      <c r="I24" s="119"/>
      <c r="J24" s="57"/>
      <c r="K24" s="120" t="s">
        <v>7</v>
      </c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1" t="s">
        <v>4</v>
      </c>
      <c r="BI24" s="122"/>
      <c r="BJ24" s="122"/>
      <c r="BK24" s="122"/>
      <c r="BL24" s="122"/>
      <c r="BM24" s="122"/>
      <c r="BN24" s="122"/>
      <c r="BO24" s="122"/>
      <c r="BP24" s="122"/>
      <c r="BQ24" s="122"/>
      <c r="BR24" s="123"/>
      <c r="BS24" s="86"/>
      <c r="BT24" s="101"/>
      <c r="BU24" s="89"/>
      <c r="BX24" s="61"/>
    </row>
    <row r="25" spans="1:76" s="56" customFormat="1" x14ac:dyDescent="0.25">
      <c r="A25" s="117" t="s">
        <v>61</v>
      </c>
      <c r="B25" s="118"/>
      <c r="C25" s="118"/>
      <c r="D25" s="118"/>
      <c r="E25" s="118"/>
      <c r="F25" s="118"/>
      <c r="G25" s="118"/>
      <c r="H25" s="118"/>
      <c r="I25" s="119"/>
      <c r="J25" s="57"/>
      <c r="K25" s="120" t="s">
        <v>62</v>
      </c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1" t="s">
        <v>4</v>
      </c>
      <c r="BI25" s="122"/>
      <c r="BJ25" s="122"/>
      <c r="BK25" s="122"/>
      <c r="BL25" s="122"/>
      <c r="BM25" s="122"/>
      <c r="BN25" s="122"/>
      <c r="BO25" s="122"/>
      <c r="BP25" s="122"/>
      <c r="BQ25" s="122"/>
      <c r="BR25" s="123"/>
      <c r="BS25" s="86">
        <v>0</v>
      </c>
      <c r="BT25" s="101">
        <v>7766.6109999999999</v>
      </c>
      <c r="BU25" s="89"/>
      <c r="BX25" s="61" t="e">
        <f>+BT25/BS25-1</f>
        <v>#DIV/0!</v>
      </c>
    </row>
    <row r="26" spans="1:76" s="56" customFormat="1" x14ac:dyDescent="0.25">
      <c r="A26" s="117" t="s">
        <v>63</v>
      </c>
      <c r="B26" s="118"/>
      <c r="C26" s="118"/>
      <c r="D26" s="118"/>
      <c r="E26" s="118"/>
      <c r="F26" s="118"/>
      <c r="G26" s="118"/>
      <c r="H26" s="118"/>
      <c r="I26" s="119"/>
      <c r="J26" s="57"/>
      <c r="K26" s="120" t="s">
        <v>7</v>
      </c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1" t="s">
        <v>4</v>
      </c>
      <c r="BI26" s="122"/>
      <c r="BJ26" s="122"/>
      <c r="BK26" s="122"/>
      <c r="BL26" s="122"/>
      <c r="BM26" s="122"/>
      <c r="BN26" s="122"/>
      <c r="BO26" s="122"/>
      <c r="BP26" s="122"/>
      <c r="BQ26" s="122"/>
      <c r="BR26" s="123"/>
      <c r="BS26" s="86"/>
      <c r="BT26" s="101"/>
      <c r="BU26" s="89"/>
      <c r="BX26" s="61"/>
    </row>
    <row r="27" spans="1:76" s="56" customFormat="1" x14ac:dyDescent="0.25">
      <c r="A27" s="117" t="s">
        <v>64</v>
      </c>
      <c r="B27" s="118"/>
      <c r="C27" s="118"/>
      <c r="D27" s="118"/>
      <c r="E27" s="118"/>
      <c r="F27" s="118"/>
      <c r="G27" s="118"/>
      <c r="H27" s="118"/>
      <c r="I27" s="119"/>
      <c r="J27" s="57"/>
      <c r="K27" s="120" t="s">
        <v>65</v>
      </c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1" t="s">
        <v>4</v>
      </c>
      <c r="BI27" s="122"/>
      <c r="BJ27" s="122"/>
      <c r="BK27" s="122"/>
      <c r="BL27" s="122"/>
      <c r="BM27" s="122"/>
      <c r="BN27" s="122"/>
      <c r="BO27" s="122"/>
      <c r="BP27" s="122"/>
      <c r="BQ27" s="122"/>
      <c r="BR27" s="123"/>
      <c r="BS27" s="86">
        <f>+BS28+BS29+BS30+BS31</f>
        <v>0</v>
      </c>
      <c r="BT27" s="101">
        <f>+BT28+BT29+BT30+BT31</f>
        <v>7913.567</v>
      </c>
      <c r="BU27" s="89"/>
      <c r="BX27" s="61" t="e">
        <f>+BT27/BS27-1</f>
        <v>#DIV/0!</v>
      </c>
    </row>
    <row r="28" spans="1:76" s="56" customFormat="1" ht="30" customHeight="1" x14ac:dyDescent="0.25">
      <c r="A28" s="117" t="s">
        <v>66</v>
      </c>
      <c r="B28" s="118"/>
      <c r="C28" s="118"/>
      <c r="D28" s="118"/>
      <c r="E28" s="118"/>
      <c r="F28" s="118"/>
      <c r="G28" s="118"/>
      <c r="H28" s="118"/>
      <c r="I28" s="119"/>
      <c r="J28" s="57"/>
      <c r="K28" s="120" t="s">
        <v>67</v>
      </c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1" t="s">
        <v>4</v>
      </c>
      <c r="BI28" s="122"/>
      <c r="BJ28" s="122"/>
      <c r="BK28" s="122"/>
      <c r="BL28" s="122"/>
      <c r="BM28" s="122"/>
      <c r="BN28" s="122"/>
      <c r="BO28" s="122"/>
      <c r="BP28" s="122"/>
      <c r="BQ28" s="122"/>
      <c r="BR28" s="123"/>
      <c r="BS28" s="86"/>
      <c r="BT28" s="101"/>
      <c r="BU28" s="89"/>
      <c r="BX28" s="61"/>
    </row>
    <row r="29" spans="1:76" s="56" customFormat="1" x14ac:dyDescent="0.25">
      <c r="A29" s="117" t="s">
        <v>68</v>
      </c>
      <c r="B29" s="118"/>
      <c r="C29" s="118"/>
      <c r="D29" s="118"/>
      <c r="E29" s="118"/>
      <c r="F29" s="118"/>
      <c r="G29" s="118"/>
      <c r="H29" s="118"/>
      <c r="I29" s="119"/>
      <c r="J29" s="57"/>
      <c r="K29" s="120" t="s">
        <v>69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120"/>
      <c r="AR29" s="120"/>
      <c r="AS29" s="120"/>
      <c r="AT29" s="120"/>
      <c r="AU29" s="120"/>
      <c r="AV29" s="120"/>
      <c r="AW29" s="120"/>
      <c r="AX29" s="120"/>
      <c r="AY29" s="120"/>
      <c r="AZ29" s="120"/>
      <c r="BA29" s="120"/>
      <c r="BB29" s="120"/>
      <c r="BC29" s="120"/>
      <c r="BD29" s="120"/>
      <c r="BE29" s="120"/>
      <c r="BF29" s="120"/>
      <c r="BG29" s="120"/>
      <c r="BH29" s="121" t="s">
        <v>4</v>
      </c>
      <c r="BI29" s="122"/>
      <c r="BJ29" s="122"/>
      <c r="BK29" s="122"/>
      <c r="BL29" s="122"/>
      <c r="BM29" s="122"/>
      <c r="BN29" s="122"/>
      <c r="BO29" s="122"/>
      <c r="BP29" s="122"/>
      <c r="BQ29" s="122"/>
      <c r="BR29" s="123"/>
      <c r="BS29" s="86"/>
      <c r="BT29" s="101"/>
      <c r="BU29" s="89"/>
      <c r="BX29" s="61"/>
    </row>
    <row r="30" spans="1:76" s="56" customFormat="1" x14ac:dyDescent="0.25">
      <c r="A30" s="117" t="s">
        <v>70</v>
      </c>
      <c r="B30" s="118"/>
      <c r="C30" s="118"/>
      <c r="D30" s="118"/>
      <c r="E30" s="118"/>
      <c r="F30" s="118"/>
      <c r="G30" s="118"/>
      <c r="H30" s="118"/>
      <c r="I30" s="119"/>
      <c r="J30" s="57"/>
      <c r="K30" s="120" t="s">
        <v>71</v>
      </c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1" t="s">
        <v>4</v>
      </c>
      <c r="BI30" s="122"/>
      <c r="BJ30" s="122"/>
      <c r="BK30" s="122"/>
      <c r="BL30" s="122"/>
      <c r="BM30" s="122"/>
      <c r="BN30" s="122"/>
      <c r="BO30" s="122"/>
      <c r="BP30" s="122"/>
      <c r="BQ30" s="122"/>
      <c r="BR30" s="123"/>
      <c r="BS30" s="86">
        <v>0</v>
      </c>
      <c r="BT30" s="101">
        <v>7723.8389999999999</v>
      </c>
      <c r="BU30" s="89"/>
      <c r="BX30" s="61" t="e">
        <f>+BT30/BS30-1</f>
        <v>#DIV/0!</v>
      </c>
    </row>
    <row r="31" spans="1:76" s="56" customFormat="1" x14ac:dyDescent="0.25">
      <c r="A31" s="117" t="s">
        <v>72</v>
      </c>
      <c r="B31" s="118"/>
      <c r="C31" s="118"/>
      <c r="D31" s="118"/>
      <c r="E31" s="118"/>
      <c r="F31" s="118"/>
      <c r="G31" s="118"/>
      <c r="H31" s="118"/>
      <c r="I31" s="119"/>
      <c r="J31" s="57"/>
      <c r="K31" s="120" t="s">
        <v>73</v>
      </c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1" t="s">
        <v>4</v>
      </c>
      <c r="BI31" s="122"/>
      <c r="BJ31" s="122"/>
      <c r="BK31" s="122"/>
      <c r="BL31" s="122"/>
      <c r="BM31" s="122"/>
      <c r="BN31" s="122"/>
      <c r="BO31" s="122"/>
      <c r="BP31" s="122"/>
      <c r="BQ31" s="122"/>
      <c r="BR31" s="123"/>
      <c r="BS31" s="86">
        <v>0</v>
      </c>
      <c r="BT31" s="101">
        <v>189.72800000000001</v>
      </c>
      <c r="BU31" s="89"/>
      <c r="BX31" s="61" t="e">
        <f>+BT31/BS31-1</f>
        <v>#DIV/0!</v>
      </c>
    </row>
    <row r="32" spans="1:76" s="56" customFormat="1" x14ac:dyDescent="0.25">
      <c r="A32" s="117" t="s">
        <v>74</v>
      </c>
      <c r="B32" s="118"/>
      <c r="C32" s="118"/>
      <c r="D32" s="118"/>
      <c r="E32" s="118"/>
      <c r="F32" s="118"/>
      <c r="G32" s="118"/>
      <c r="H32" s="118"/>
      <c r="I32" s="119"/>
      <c r="J32" s="57"/>
      <c r="K32" s="120" t="s">
        <v>75</v>
      </c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0"/>
      <c r="BC32" s="120"/>
      <c r="BD32" s="120"/>
      <c r="BE32" s="120"/>
      <c r="BF32" s="120"/>
      <c r="BG32" s="120"/>
      <c r="BH32" s="121" t="s">
        <v>4</v>
      </c>
      <c r="BI32" s="122"/>
      <c r="BJ32" s="122"/>
      <c r="BK32" s="122"/>
      <c r="BL32" s="122"/>
      <c r="BM32" s="122"/>
      <c r="BN32" s="122"/>
      <c r="BO32" s="122"/>
      <c r="BP32" s="122"/>
      <c r="BQ32" s="122"/>
      <c r="BR32" s="123"/>
      <c r="BS32" s="86"/>
      <c r="BT32" s="101"/>
      <c r="BU32" s="89"/>
      <c r="BX32" s="61"/>
    </row>
    <row r="33" spans="1:76" s="56" customFormat="1" ht="28.5" customHeight="1" x14ac:dyDescent="0.25">
      <c r="A33" s="117" t="s">
        <v>76</v>
      </c>
      <c r="B33" s="118"/>
      <c r="C33" s="118"/>
      <c r="D33" s="118"/>
      <c r="E33" s="118"/>
      <c r="F33" s="118"/>
      <c r="G33" s="118"/>
      <c r="H33" s="118"/>
      <c r="I33" s="119"/>
      <c r="J33" s="57"/>
      <c r="K33" s="120" t="s">
        <v>77</v>
      </c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0"/>
      <c r="AX33" s="120"/>
      <c r="AY33" s="120"/>
      <c r="AZ33" s="120"/>
      <c r="BA33" s="120"/>
      <c r="BB33" s="120"/>
      <c r="BC33" s="120"/>
      <c r="BD33" s="120"/>
      <c r="BE33" s="120"/>
      <c r="BF33" s="120"/>
      <c r="BG33" s="120"/>
      <c r="BH33" s="121" t="s">
        <v>4</v>
      </c>
      <c r="BI33" s="122"/>
      <c r="BJ33" s="122"/>
      <c r="BK33" s="122"/>
      <c r="BL33" s="122"/>
      <c r="BM33" s="122"/>
      <c r="BN33" s="122"/>
      <c r="BO33" s="122"/>
      <c r="BP33" s="122"/>
      <c r="BQ33" s="122"/>
      <c r="BR33" s="123"/>
      <c r="BS33" s="86"/>
      <c r="BT33" s="101"/>
      <c r="BU33" s="89"/>
      <c r="BX33" s="61"/>
    </row>
    <row r="34" spans="1:76" s="56" customFormat="1" x14ac:dyDescent="0.25">
      <c r="A34" s="117" t="s">
        <v>78</v>
      </c>
      <c r="B34" s="118"/>
      <c r="C34" s="118"/>
      <c r="D34" s="118"/>
      <c r="E34" s="118"/>
      <c r="F34" s="118"/>
      <c r="G34" s="118"/>
      <c r="H34" s="118"/>
      <c r="I34" s="119"/>
      <c r="J34" s="57"/>
      <c r="K34" s="120" t="s">
        <v>79</v>
      </c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120"/>
      <c r="AT34" s="120"/>
      <c r="AU34" s="120"/>
      <c r="AV34" s="120"/>
      <c r="AW34" s="120"/>
      <c r="AX34" s="120"/>
      <c r="AY34" s="120"/>
      <c r="AZ34" s="120"/>
      <c r="BA34" s="120"/>
      <c r="BB34" s="120"/>
      <c r="BC34" s="120"/>
      <c r="BD34" s="120"/>
      <c r="BE34" s="120"/>
      <c r="BF34" s="120"/>
      <c r="BG34" s="120"/>
      <c r="BH34" s="121" t="s">
        <v>4</v>
      </c>
      <c r="BI34" s="122"/>
      <c r="BJ34" s="122"/>
      <c r="BK34" s="122"/>
      <c r="BL34" s="122"/>
      <c r="BM34" s="122"/>
      <c r="BN34" s="122"/>
      <c r="BO34" s="122"/>
      <c r="BP34" s="122"/>
      <c r="BQ34" s="122"/>
      <c r="BR34" s="123"/>
      <c r="BS34" s="86">
        <f>+BS35+BS36+BS37+BS38+BS39+BS40+BS41+BS42+BS43+BS46+BS47</f>
        <v>409.69</v>
      </c>
      <c r="BT34" s="101">
        <f>+BT35+BT36+BT37+BT38+BT39+BT40+BT41+BT42+BT43+BT46+BT47</f>
        <v>7193.5410000000002</v>
      </c>
      <c r="BU34" s="89"/>
      <c r="BX34" s="61">
        <f>+BT34/BS34-1</f>
        <v>16.558497888647516</v>
      </c>
    </row>
    <row r="35" spans="1:76" s="56" customFormat="1" x14ac:dyDescent="0.25">
      <c r="A35" s="117" t="s">
        <v>80</v>
      </c>
      <c r="B35" s="118"/>
      <c r="C35" s="118"/>
      <c r="D35" s="118"/>
      <c r="E35" s="118"/>
      <c r="F35" s="118"/>
      <c r="G35" s="118"/>
      <c r="H35" s="118"/>
      <c r="I35" s="119"/>
      <c r="J35" s="57"/>
      <c r="K35" s="120" t="s">
        <v>81</v>
      </c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120"/>
      <c r="AT35" s="120"/>
      <c r="AU35" s="120"/>
      <c r="AV35" s="120"/>
      <c r="AW35" s="120"/>
      <c r="AX35" s="120"/>
      <c r="AY35" s="120"/>
      <c r="AZ35" s="120"/>
      <c r="BA35" s="120"/>
      <c r="BB35" s="120"/>
      <c r="BC35" s="120"/>
      <c r="BD35" s="120"/>
      <c r="BE35" s="120"/>
      <c r="BF35" s="120"/>
      <c r="BG35" s="120"/>
      <c r="BH35" s="121" t="s">
        <v>4</v>
      </c>
      <c r="BI35" s="122"/>
      <c r="BJ35" s="122"/>
      <c r="BK35" s="122"/>
      <c r="BL35" s="122"/>
      <c r="BM35" s="122"/>
      <c r="BN35" s="122"/>
      <c r="BO35" s="122"/>
      <c r="BP35" s="122"/>
      <c r="BQ35" s="122"/>
      <c r="BR35" s="123"/>
      <c r="BS35" s="86"/>
      <c r="BT35" s="101"/>
      <c r="BU35" s="89"/>
      <c r="BX35" s="61"/>
    </row>
    <row r="36" spans="1:76" s="56" customFormat="1" ht="27" customHeight="1" x14ac:dyDescent="0.25">
      <c r="A36" s="117" t="s">
        <v>82</v>
      </c>
      <c r="B36" s="118"/>
      <c r="C36" s="118"/>
      <c r="D36" s="118"/>
      <c r="E36" s="118"/>
      <c r="F36" s="118"/>
      <c r="G36" s="118"/>
      <c r="H36" s="118"/>
      <c r="I36" s="119"/>
      <c r="J36" s="57"/>
      <c r="K36" s="120" t="s">
        <v>83</v>
      </c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1" t="s">
        <v>4</v>
      </c>
      <c r="BI36" s="122"/>
      <c r="BJ36" s="122"/>
      <c r="BK36" s="122"/>
      <c r="BL36" s="122"/>
      <c r="BM36" s="122"/>
      <c r="BN36" s="122"/>
      <c r="BO36" s="122"/>
      <c r="BP36" s="122"/>
      <c r="BQ36" s="122"/>
      <c r="BR36" s="123"/>
      <c r="BS36" s="86"/>
      <c r="BT36" s="101"/>
      <c r="BU36" s="89"/>
      <c r="BX36" s="61"/>
    </row>
    <row r="37" spans="1:76" s="56" customFormat="1" x14ac:dyDescent="0.25">
      <c r="A37" s="117" t="s">
        <v>84</v>
      </c>
      <c r="B37" s="118"/>
      <c r="C37" s="118"/>
      <c r="D37" s="118"/>
      <c r="E37" s="118"/>
      <c r="F37" s="118"/>
      <c r="G37" s="118"/>
      <c r="H37" s="118"/>
      <c r="I37" s="119"/>
      <c r="J37" s="57"/>
      <c r="K37" s="120" t="s">
        <v>85</v>
      </c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1" t="s">
        <v>4</v>
      </c>
      <c r="BI37" s="122"/>
      <c r="BJ37" s="122"/>
      <c r="BK37" s="122"/>
      <c r="BL37" s="122"/>
      <c r="BM37" s="122"/>
      <c r="BN37" s="122"/>
      <c r="BO37" s="122"/>
      <c r="BP37" s="122"/>
      <c r="BQ37" s="122"/>
      <c r="BR37" s="123"/>
      <c r="BS37" s="86"/>
      <c r="BT37" s="101"/>
      <c r="BU37" s="89"/>
      <c r="BX37" s="61"/>
    </row>
    <row r="38" spans="1:76" s="56" customFormat="1" x14ac:dyDescent="0.25">
      <c r="A38" s="117" t="s">
        <v>86</v>
      </c>
      <c r="B38" s="118"/>
      <c r="C38" s="118"/>
      <c r="D38" s="118"/>
      <c r="E38" s="118"/>
      <c r="F38" s="118"/>
      <c r="G38" s="118"/>
      <c r="H38" s="118"/>
      <c r="I38" s="119"/>
      <c r="J38" s="57"/>
      <c r="K38" s="120" t="s">
        <v>87</v>
      </c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1" t="s">
        <v>4</v>
      </c>
      <c r="BI38" s="122"/>
      <c r="BJ38" s="122"/>
      <c r="BK38" s="122"/>
      <c r="BL38" s="122"/>
      <c r="BM38" s="122"/>
      <c r="BN38" s="122"/>
      <c r="BO38" s="122"/>
      <c r="BP38" s="122"/>
      <c r="BQ38" s="122"/>
      <c r="BR38" s="123"/>
      <c r="BS38" s="86">
        <v>0</v>
      </c>
      <c r="BT38" s="101">
        <v>2445.0770000000002</v>
      </c>
      <c r="BU38" s="89"/>
      <c r="BX38" s="61" t="e">
        <f>+BT38/BS38-1</f>
        <v>#DIV/0!</v>
      </c>
    </row>
    <row r="39" spans="1:76" s="56" customFormat="1" ht="42" customHeight="1" x14ac:dyDescent="0.25">
      <c r="A39" s="117" t="s">
        <v>88</v>
      </c>
      <c r="B39" s="118"/>
      <c r="C39" s="118"/>
      <c r="D39" s="118"/>
      <c r="E39" s="118"/>
      <c r="F39" s="118"/>
      <c r="G39" s="118"/>
      <c r="H39" s="118"/>
      <c r="I39" s="119"/>
      <c r="J39" s="57"/>
      <c r="K39" s="120" t="s">
        <v>89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1" t="s">
        <v>4</v>
      </c>
      <c r="BI39" s="122"/>
      <c r="BJ39" s="122"/>
      <c r="BK39" s="122"/>
      <c r="BL39" s="122"/>
      <c r="BM39" s="122"/>
      <c r="BN39" s="122"/>
      <c r="BO39" s="122"/>
      <c r="BP39" s="122"/>
      <c r="BQ39" s="122"/>
      <c r="BR39" s="123"/>
      <c r="BS39" s="86"/>
      <c r="BT39" s="101"/>
      <c r="BU39" s="89"/>
      <c r="BX39" s="61"/>
    </row>
    <row r="40" spans="1:76" s="56" customFormat="1" x14ac:dyDescent="0.25">
      <c r="A40" s="117" t="s">
        <v>90</v>
      </c>
      <c r="B40" s="118"/>
      <c r="C40" s="118"/>
      <c r="D40" s="118"/>
      <c r="E40" s="118"/>
      <c r="F40" s="118"/>
      <c r="G40" s="118"/>
      <c r="H40" s="118"/>
      <c r="I40" s="119"/>
      <c r="J40" s="57"/>
      <c r="K40" s="120" t="s">
        <v>91</v>
      </c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1" t="s">
        <v>4</v>
      </c>
      <c r="BI40" s="122"/>
      <c r="BJ40" s="122"/>
      <c r="BK40" s="122"/>
      <c r="BL40" s="122"/>
      <c r="BM40" s="122"/>
      <c r="BN40" s="122"/>
      <c r="BO40" s="122"/>
      <c r="BP40" s="122"/>
      <c r="BQ40" s="122"/>
      <c r="BR40" s="123"/>
      <c r="BS40" s="86">
        <v>409.69</v>
      </c>
      <c r="BT40" s="101">
        <v>4748.4639999999999</v>
      </c>
      <c r="BU40" s="89"/>
      <c r="BX40" s="61">
        <f>+BT40/BS40-1</f>
        <v>10.590382972491396</v>
      </c>
    </row>
    <row r="41" spans="1:76" s="56" customFormat="1" x14ac:dyDescent="0.25">
      <c r="A41" s="117" t="s">
        <v>92</v>
      </c>
      <c r="B41" s="118"/>
      <c r="C41" s="118"/>
      <c r="D41" s="118"/>
      <c r="E41" s="118"/>
      <c r="F41" s="118"/>
      <c r="G41" s="118"/>
      <c r="H41" s="118"/>
      <c r="I41" s="119"/>
      <c r="J41" s="57"/>
      <c r="K41" s="120" t="s">
        <v>93</v>
      </c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1" t="s">
        <v>4</v>
      </c>
      <c r="BI41" s="122"/>
      <c r="BJ41" s="122"/>
      <c r="BK41" s="122"/>
      <c r="BL41" s="122"/>
      <c r="BM41" s="122"/>
      <c r="BN41" s="122"/>
      <c r="BO41" s="122"/>
      <c r="BP41" s="122"/>
      <c r="BQ41" s="122"/>
      <c r="BR41" s="123"/>
      <c r="BS41" s="86"/>
      <c r="BT41" s="101"/>
      <c r="BU41" s="89"/>
      <c r="BX41" s="61"/>
    </row>
    <row r="42" spans="1:76" s="56" customFormat="1" x14ac:dyDescent="0.25">
      <c r="A42" s="117" t="s">
        <v>94</v>
      </c>
      <c r="B42" s="118"/>
      <c r="C42" s="118"/>
      <c r="D42" s="118"/>
      <c r="E42" s="118"/>
      <c r="F42" s="118"/>
      <c r="G42" s="118"/>
      <c r="H42" s="118"/>
      <c r="I42" s="119"/>
      <c r="J42" s="57"/>
      <c r="K42" s="120" t="s">
        <v>95</v>
      </c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1" t="s">
        <v>4</v>
      </c>
      <c r="BI42" s="122"/>
      <c r="BJ42" s="122"/>
      <c r="BK42" s="122"/>
      <c r="BL42" s="122"/>
      <c r="BM42" s="122"/>
      <c r="BN42" s="122"/>
      <c r="BO42" s="122"/>
      <c r="BP42" s="122"/>
      <c r="BQ42" s="122"/>
      <c r="BR42" s="123"/>
      <c r="BS42" s="86"/>
      <c r="BT42" s="101"/>
      <c r="BU42" s="89"/>
      <c r="BX42" s="61"/>
    </row>
    <row r="43" spans="1:76" s="56" customFormat="1" x14ac:dyDescent="0.25">
      <c r="A43" s="117" t="s">
        <v>96</v>
      </c>
      <c r="B43" s="118"/>
      <c r="C43" s="118"/>
      <c r="D43" s="118"/>
      <c r="E43" s="118"/>
      <c r="F43" s="118"/>
      <c r="G43" s="118"/>
      <c r="H43" s="118"/>
      <c r="I43" s="119"/>
      <c r="J43" s="57"/>
      <c r="K43" s="120" t="s">
        <v>97</v>
      </c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  <c r="AR43" s="120"/>
      <c r="AS43" s="120"/>
      <c r="AT43" s="120"/>
      <c r="AU43" s="120"/>
      <c r="AV43" s="120"/>
      <c r="AW43" s="120"/>
      <c r="AX43" s="120"/>
      <c r="AY43" s="120"/>
      <c r="AZ43" s="120"/>
      <c r="BA43" s="120"/>
      <c r="BB43" s="120"/>
      <c r="BC43" s="120"/>
      <c r="BD43" s="120"/>
      <c r="BE43" s="120"/>
      <c r="BF43" s="120"/>
      <c r="BG43" s="120"/>
      <c r="BH43" s="121" t="s">
        <v>4</v>
      </c>
      <c r="BI43" s="122"/>
      <c r="BJ43" s="122"/>
      <c r="BK43" s="122"/>
      <c r="BL43" s="122"/>
      <c r="BM43" s="122"/>
      <c r="BN43" s="122"/>
      <c r="BO43" s="122"/>
      <c r="BP43" s="122"/>
      <c r="BQ43" s="122"/>
      <c r="BR43" s="123"/>
      <c r="BS43" s="86"/>
      <c r="BT43" s="101"/>
      <c r="BU43" s="89"/>
      <c r="BX43" s="61"/>
    </row>
    <row r="44" spans="1:76" s="56" customFormat="1" x14ac:dyDescent="0.25">
      <c r="A44" s="117" t="s">
        <v>98</v>
      </c>
      <c r="B44" s="118"/>
      <c r="C44" s="118"/>
      <c r="D44" s="118"/>
      <c r="E44" s="118"/>
      <c r="F44" s="118"/>
      <c r="G44" s="118"/>
      <c r="H44" s="118"/>
      <c r="I44" s="119"/>
      <c r="J44" s="57"/>
      <c r="K44" s="120" t="s">
        <v>99</v>
      </c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20"/>
      <c r="BC44" s="120"/>
      <c r="BD44" s="120"/>
      <c r="BE44" s="120"/>
      <c r="BF44" s="120"/>
      <c r="BG44" s="120"/>
      <c r="BH44" s="121" t="s">
        <v>4</v>
      </c>
      <c r="BI44" s="122"/>
      <c r="BJ44" s="122"/>
      <c r="BK44" s="122"/>
      <c r="BL44" s="122"/>
      <c r="BM44" s="122"/>
      <c r="BN44" s="122"/>
      <c r="BO44" s="122"/>
      <c r="BP44" s="122"/>
      <c r="BQ44" s="122"/>
      <c r="BR44" s="123"/>
      <c r="BS44" s="86"/>
      <c r="BT44" s="101"/>
      <c r="BU44" s="89"/>
      <c r="BX44" s="61"/>
    </row>
    <row r="45" spans="1:76" s="56" customFormat="1" ht="27" customHeight="1" x14ac:dyDescent="0.25">
      <c r="A45" s="117" t="s">
        <v>100</v>
      </c>
      <c r="B45" s="118"/>
      <c r="C45" s="118"/>
      <c r="D45" s="118"/>
      <c r="E45" s="118"/>
      <c r="F45" s="118"/>
      <c r="G45" s="118"/>
      <c r="H45" s="118"/>
      <c r="I45" s="119"/>
      <c r="J45" s="57"/>
      <c r="K45" s="120" t="s">
        <v>101</v>
      </c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1" t="s">
        <v>102</v>
      </c>
      <c r="BI45" s="122"/>
      <c r="BJ45" s="122"/>
      <c r="BK45" s="122"/>
      <c r="BL45" s="122"/>
      <c r="BM45" s="122"/>
      <c r="BN45" s="122"/>
      <c r="BO45" s="122"/>
      <c r="BP45" s="122"/>
      <c r="BQ45" s="122"/>
      <c r="BR45" s="123"/>
      <c r="BS45" s="86"/>
      <c r="BT45" s="101"/>
      <c r="BU45" s="89"/>
      <c r="BX45" s="61"/>
    </row>
    <row r="46" spans="1:76" s="56" customFormat="1" ht="102" customHeight="1" x14ac:dyDescent="0.25">
      <c r="A46" s="117" t="s">
        <v>103</v>
      </c>
      <c r="B46" s="118"/>
      <c r="C46" s="118"/>
      <c r="D46" s="118"/>
      <c r="E46" s="118"/>
      <c r="F46" s="118"/>
      <c r="G46" s="118"/>
      <c r="H46" s="118"/>
      <c r="I46" s="119"/>
      <c r="J46" s="57"/>
      <c r="K46" s="120" t="s">
        <v>104</v>
      </c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1" t="s">
        <v>4</v>
      </c>
      <c r="BI46" s="122"/>
      <c r="BJ46" s="122"/>
      <c r="BK46" s="122"/>
      <c r="BL46" s="122"/>
      <c r="BM46" s="122"/>
      <c r="BN46" s="122"/>
      <c r="BO46" s="122"/>
      <c r="BP46" s="122"/>
      <c r="BQ46" s="122"/>
      <c r="BR46" s="123"/>
      <c r="BS46" s="86"/>
      <c r="BT46" s="101"/>
      <c r="BU46" s="89"/>
      <c r="BX46" s="61"/>
    </row>
    <row r="47" spans="1:76" s="56" customFormat="1" x14ac:dyDescent="0.25">
      <c r="A47" s="117" t="s">
        <v>105</v>
      </c>
      <c r="B47" s="118"/>
      <c r="C47" s="118"/>
      <c r="D47" s="118"/>
      <c r="E47" s="118"/>
      <c r="F47" s="118"/>
      <c r="G47" s="118"/>
      <c r="H47" s="118"/>
      <c r="I47" s="119"/>
      <c r="J47" s="57"/>
      <c r="K47" s="120" t="s">
        <v>106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1" t="s">
        <v>4</v>
      </c>
      <c r="BI47" s="122"/>
      <c r="BJ47" s="122"/>
      <c r="BK47" s="122"/>
      <c r="BL47" s="122"/>
      <c r="BM47" s="122"/>
      <c r="BN47" s="122"/>
      <c r="BO47" s="122"/>
      <c r="BP47" s="122"/>
      <c r="BQ47" s="122"/>
      <c r="BR47" s="123"/>
      <c r="BS47" s="86"/>
      <c r="BT47" s="101"/>
      <c r="BU47" s="89"/>
      <c r="BX47" s="61"/>
    </row>
    <row r="48" spans="1:76" s="56" customFormat="1" ht="51.75" customHeight="1" x14ac:dyDescent="0.25">
      <c r="A48" s="117" t="s">
        <v>107</v>
      </c>
      <c r="B48" s="118"/>
      <c r="C48" s="118"/>
      <c r="D48" s="118"/>
      <c r="E48" s="118"/>
      <c r="F48" s="118"/>
      <c r="G48" s="118"/>
      <c r="H48" s="118"/>
      <c r="I48" s="119"/>
      <c r="J48" s="57"/>
      <c r="K48" s="120" t="s">
        <v>108</v>
      </c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1" t="s">
        <v>4</v>
      </c>
      <c r="BI48" s="122"/>
      <c r="BJ48" s="122"/>
      <c r="BK48" s="122"/>
      <c r="BL48" s="122"/>
      <c r="BM48" s="122"/>
      <c r="BN48" s="122"/>
      <c r="BO48" s="122"/>
      <c r="BP48" s="122"/>
      <c r="BQ48" s="122"/>
      <c r="BR48" s="123"/>
      <c r="BS48" s="86"/>
      <c r="BT48" s="101"/>
      <c r="BU48" s="89"/>
      <c r="BX48" s="61"/>
    </row>
    <row r="49" spans="1:76" s="56" customFormat="1" ht="29.25" customHeight="1" x14ac:dyDescent="0.25">
      <c r="A49" s="117" t="s">
        <v>109</v>
      </c>
      <c r="B49" s="118"/>
      <c r="C49" s="118"/>
      <c r="D49" s="118"/>
      <c r="E49" s="118"/>
      <c r="F49" s="118"/>
      <c r="G49" s="118"/>
      <c r="H49" s="118"/>
      <c r="I49" s="119"/>
      <c r="J49" s="57"/>
      <c r="K49" s="120" t="s">
        <v>110</v>
      </c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1" t="s">
        <v>4</v>
      </c>
      <c r="BI49" s="122"/>
      <c r="BJ49" s="122"/>
      <c r="BK49" s="122"/>
      <c r="BL49" s="122"/>
      <c r="BM49" s="122"/>
      <c r="BN49" s="122"/>
      <c r="BO49" s="122"/>
      <c r="BP49" s="122"/>
      <c r="BQ49" s="122"/>
      <c r="BR49" s="123"/>
      <c r="BS49" s="86">
        <f>+BS22+BS26+BS24</f>
        <v>0</v>
      </c>
      <c r="BT49" s="101">
        <f>+BT22+BT26+BT24</f>
        <v>599.26900000000001</v>
      </c>
      <c r="BU49" s="89"/>
      <c r="BX49" s="61" t="e">
        <f>+BT49/BS49-1</f>
        <v>#DIV/0!</v>
      </c>
    </row>
    <row r="50" spans="1:76" s="56" customFormat="1" x14ac:dyDescent="0.25">
      <c r="A50" s="117" t="s">
        <v>111</v>
      </c>
      <c r="B50" s="118"/>
      <c r="C50" s="118"/>
      <c r="D50" s="118"/>
      <c r="E50" s="118"/>
      <c r="F50" s="118"/>
      <c r="G50" s="118"/>
      <c r="H50" s="118"/>
      <c r="I50" s="119"/>
      <c r="J50" s="57"/>
      <c r="K50" s="120" t="s">
        <v>112</v>
      </c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1" t="s">
        <v>4</v>
      </c>
      <c r="BI50" s="122"/>
      <c r="BJ50" s="122"/>
      <c r="BK50" s="122"/>
      <c r="BL50" s="122"/>
      <c r="BM50" s="122"/>
      <c r="BN50" s="122"/>
      <c r="BO50" s="122"/>
      <c r="BP50" s="122"/>
      <c r="BQ50" s="122"/>
      <c r="BR50" s="123"/>
      <c r="BS50" s="86"/>
      <c r="BT50" s="101"/>
      <c r="BU50" s="89"/>
      <c r="BX50" s="61"/>
    </row>
    <row r="51" spans="1:76" s="56" customFormat="1" x14ac:dyDescent="0.25">
      <c r="A51" s="117" t="s">
        <v>51</v>
      </c>
      <c r="B51" s="118"/>
      <c r="C51" s="118"/>
      <c r="D51" s="118"/>
      <c r="E51" s="118"/>
      <c r="F51" s="118"/>
      <c r="G51" s="118"/>
      <c r="H51" s="118"/>
      <c r="I51" s="119"/>
      <c r="J51" s="57"/>
      <c r="K51" s="120" t="s">
        <v>113</v>
      </c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1" t="s">
        <v>114</v>
      </c>
      <c r="BI51" s="122"/>
      <c r="BJ51" s="122"/>
      <c r="BK51" s="122"/>
      <c r="BL51" s="122"/>
      <c r="BM51" s="122"/>
      <c r="BN51" s="122"/>
      <c r="BO51" s="122"/>
      <c r="BP51" s="122"/>
      <c r="BQ51" s="122"/>
      <c r="BR51" s="123"/>
      <c r="BS51" s="86"/>
      <c r="BT51" s="101"/>
      <c r="BU51" s="89"/>
      <c r="BX51" s="61"/>
    </row>
    <row r="52" spans="1:76" s="56" customFormat="1" x14ac:dyDescent="0.25">
      <c r="A52" s="117" t="s">
        <v>78</v>
      </c>
      <c r="B52" s="118"/>
      <c r="C52" s="118"/>
      <c r="D52" s="118"/>
      <c r="E52" s="118"/>
      <c r="F52" s="118"/>
      <c r="G52" s="118"/>
      <c r="H52" s="118"/>
      <c r="I52" s="119"/>
      <c r="J52" s="57"/>
      <c r="K52" s="120" t="s">
        <v>115</v>
      </c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1" t="s">
        <v>4</v>
      </c>
      <c r="BI52" s="122"/>
      <c r="BJ52" s="122"/>
      <c r="BK52" s="122"/>
      <c r="BL52" s="122"/>
      <c r="BM52" s="122"/>
      <c r="BN52" s="122"/>
      <c r="BO52" s="122"/>
      <c r="BP52" s="122"/>
      <c r="BQ52" s="122"/>
      <c r="BR52" s="123"/>
      <c r="BS52" s="86"/>
      <c r="BT52" s="101"/>
      <c r="BU52" s="89"/>
      <c r="BX52" s="61"/>
    </row>
    <row r="53" spans="1:76" s="56" customFormat="1" x14ac:dyDescent="0.25">
      <c r="A53" s="117" t="s">
        <v>116</v>
      </c>
      <c r="B53" s="118"/>
      <c r="C53" s="118"/>
      <c r="D53" s="118"/>
      <c r="E53" s="118"/>
      <c r="F53" s="118"/>
      <c r="G53" s="118"/>
      <c r="H53" s="118"/>
      <c r="I53" s="119"/>
      <c r="J53" s="57"/>
      <c r="K53" s="120" t="s">
        <v>117</v>
      </c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1" t="s">
        <v>48</v>
      </c>
      <c r="BI53" s="122"/>
      <c r="BJ53" s="122"/>
      <c r="BK53" s="122"/>
      <c r="BL53" s="122"/>
      <c r="BM53" s="122"/>
      <c r="BN53" s="122"/>
      <c r="BO53" s="122"/>
      <c r="BP53" s="122"/>
      <c r="BQ53" s="122"/>
      <c r="BR53" s="123"/>
      <c r="BS53" s="86"/>
      <c r="BT53" s="101"/>
      <c r="BU53" s="91"/>
    </row>
    <row r="54" spans="1:76" s="56" customFormat="1" x14ac:dyDescent="0.25">
      <c r="A54" s="117" t="s">
        <v>49</v>
      </c>
      <c r="B54" s="118"/>
      <c r="C54" s="118"/>
      <c r="D54" s="118"/>
      <c r="E54" s="118"/>
      <c r="F54" s="118"/>
      <c r="G54" s="118"/>
      <c r="H54" s="118"/>
      <c r="I54" s="119"/>
      <c r="J54" s="57"/>
      <c r="K54" s="120" t="s">
        <v>118</v>
      </c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1" t="s">
        <v>119</v>
      </c>
      <c r="BI54" s="122"/>
      <c r="BJ54" s="122"/>
      <c r="BK54" s="122"/>
      <c r="BL54" s="122"/>
      <c r="BM54" s="122"/>
      <c r="BN54" s="122"/>
      <c r="BO54" s="122"/>
      <c r="BP54" s="122"/>
      <c r="BQ54" s="122"/>
      <c r="BR54" s="123"/>
      <c r="BS54" s="87">
        <v>51</v>
      </c>
      <c r="BT54" s="100">
        <v>51</v>
      </c>
      <c r="BU54" s="89"/>
    </row>
    <row r="55" spans="1:76" s="56" customFormat="1" x14ac:dyDescent="0.25">
      <c r="A55" s="117" t="s">
        <v>120</v>
      </c>
      <c r="B55" s="118"/>
      <c r="C55" s="118"/>
      <c r="D55" s="118"/>
      <c r="E55" s="118"/>
      <c r="F55" s="118"/>
      <c r="G55" s="118"/>
      <c r="H55" s="118"/>
      <c r="I55" s="119"/>
      <c r="J55" s="57"/>
      <c r="K55" s="120" t="s">
        <v>121</v>
      </c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1" t="s">
        <v>122</v>
      </c>
      <c r="BI55" s="122"/>
      <c r="BJ55" s="122"/>
      <c r="BK55" s="122"/>
      <c r="BL55" s="122"/>
      <c r="BM55" s="122"/>
      <c r="BN55" s="122"/>
      <c r="BO55" s="122"/>
      <c r="BP55" s="122"/>
      <c r="BQ55" s="122"/>
      <c r="BR55" s="123"/>
      <c r="BS55" s="86">
        <v>355.05</v>
      </c>
      <c r="BT55" s="101">
        <v>355.05</v>
      </c>
      <c r="BU55" s="89"/>
    </row>
    <row r="56" spans="1:76" s="56" customFormat="1" ht="27" customHeight="1" x14ac:dyDescent="0.25">
      <c r="A56" s="117" t="s">
        <v>123</v>
      </c>
      <c r="B56" s="118"/>
      <c r="C56" s="118"/>
      <c r="D56" s="118"/>
      <c r="E56" s="118"/>
      <c r="F56" s="118"/>
      <c r="G56" s="118"/>
      <c r="H56" s="118"/>
      <c r="I56" s="119"/>
      <c r="J56" s="57"/>
      <c r="K56" s="120" t="s">
        <v>124</v>
      </c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1" t="s">
        <v>122</v>
      </c>
      <c r="BI56" s="122"/>
      <c r="BJ56" s="122"/>
      <c r="BK56" s="122"/>
      <c r="BL56" s="122"/>
      <c r="BM56" s="122"/>
      <c r="BN56" s="122"/>
      <c r="BO56" s="122"/>
      <c r="BP56" s="122"/>
      <c r="BQ56" s="122"/>
      <c r="BR56" s="123"/>
      <c r="BS56" s="86">
        <v>234.5</v>
      </c>
      <c r="BT56" s="101">
        <v>234.5</v>
      </c>
      <c r="BU56" s="89"/>
    </row>
    <row r="57" spans="1:76" s="56" customFormat="1" ht="30.75" customHeight="1" x14ac:dyDescent="0.25">
      <c r="A57" s="117" t="s">
        <v>125</v>
      </c>
      <c r="B57" s="118"/>
      <c r="C57" s="118"/>
      <c r="D57" s="118"/>
      <c r="E57" s="118"/>
      <c r="F57" s="118"/>
      <c r="G57" s="118"/>
      <c r="H57" s="118"/>
      <c r="I57" s="119"/>
      <c r="J57" s="57"/>
      <c r="K57" s="120" t="s">
        <v>126</v>
      </c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1" t="s">
        <v>122</v>
      </c>
      <c r="BI57" s="122"/>
      <c r="BJ57" s="122"/>
      <c r="BK57" s="122"/>
      <c r="BL57" s="122"/>
      <c r="BM57" s="122"/>
      <c r="BN57" s="122"/>
      <c r="BO57" s="122"/>
      <c r="BP57" s="122"/>
      <c r="BQ57" s="122"/>
      <c r="BR57" s="123"/>
      <c r="BS57" s="86"/>
      <c r="BT57" s="101"/>
      <c r="BU57" s="89"/>
    </row>
    <row r="58" spans="1:76" s="56" customFormat="1" ht="26.25" customHeight="1" x14ac:dyDescent="0.25">
      <c r="A58" s="117" t="s">
        <v>127</v>
      </c>
      <c r="B58" s="118"/>
      <c r="C58" s="118"/>
      <c r="D58" s="118"/>
      <c r="E58" s="118"/>
      <c r="F58" s="118"/>
      <c r="G58" s="118"/>
      <c r="H58" s="118"/>
      <c r="I58" s="119"/>
      <c r="J58" s="57"/>
      <c r="K58" s="120" t="s">
        <v>128</v>
      </c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1" t="s">
        <v>122</v>
      </c>
      <c r="BI58" s="122"/>
      <c r="BJ58" s="122"/>
      <c r="BK58" s="122"/>
      <c r="BL58" s="122"/>
      <c r="BM58" s="122"/>
      <c r="BN58" s="122"/>
      <c r="BO58" s="122"/>
      <c r="BP58" s="122"/>
      <c r="BQ58" s="122"/>
      <c r="BR58" s="123"/>
      <c r="BS58" s="86">
        <v>17.2</v>
      </c>
      <c r="BT58" s="101">
        <v>17.2</v>
      </c>
      <c r="BU58" s="89"/>
    </row>
    <row r="59" spans="1:76" s="56" customFormat="1" ht="27" customHeight="1" x14ac:dyDescent="0.25">
      <c r="A59" s="117" t="s">
        <v>129</v>
      </c>
      <c r="B59" s="118"/>
      <c r="C59" s="118"/>
      <c r="D59" s="118"/>
      <c r="E59" s="118"/>
      <c r="F59" s="118"/>
      <c r="G59" s="118"/>
      <c r="H59" s="118"/>
      <c r="I59" s="119"/>
      <c r="J59" s="57"/>
      <c r="K59" s="120" t="s">
        <v>130</v>
      </c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1" t="s">
        <v>122</v>
      </c>
      <c r="BI59" s="122"/>
      <c r="BJ59" s="122"/>
      <c r="BK59" s="122"/>
      <c r="BL59" s="122"/>
      <c r="BM59" s="122"/>
      <c r="BN59" s="122"/>
      <c r="BO59" s="122"/>
      <c r="BP59" s="122"/>
      <c r="BQ59" s="122"/>
      <c r="BR59" s="123"/>
      <c r="BS59" s="86">
        <v>103.35</v>
      </c>
      <c r="BT59" s="101">
        <v>103.55</v>
      </c>
      <c r="BU59" s="89"/>
    </row>
    <row r="60" spans="1:76" s="56" customFormat="1" x14ac:dyDescent="0.25">
      <c r="A60" s="117" t="s">
        <v>131</v>
      </c>
      <c r="B60" s="118"/>
      <c r="C60" s="118"/>
      <c r="D60" s="118"/>
      <c r="E60" s="118"/>
      <c r="F60" s="118"/>
      <c r="G60" s="118"/>
      <c r="H60" s="118"/>
      <c r="I60" s="119"/>
      <c r="J60" s="57"/>
      <c r="K60" s="120" t="s">
        <v>132</v>
      </c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  <c r="AI60" s="120"/>
      <c r="AJ60" s="120"/>
      <c r="AK60" s="120"/>
      <c r="AL60" s="120"/>
      <c r="AM60" s="120"/>
      <c r="AN60" s="120"/>
      <c r="AO60" s="120"/>
      <c r="AP60" s="120"/>
      <c r="AQ60" s="120"/>
      <c r="AR60" s="120"/>
      <c r="AS60" s="120"/>
      <c r="AT60" s="120"/>
      <c r="AU60" s="120"/>
      <c r="AV60" s="120"/>
      <c r="AW60" s="120"/>
      <c r="AX60" s="120"/>
      <c r="AY60" s="120"/>
      <c r="AZ60" s="120"/>
      <c r="BA60" s="120"/>
      <c r="BB60" s="120"/>
      <c r="BC60" s="120"/>
      <c r="BD60" s="120"/>
      <c r="BE60" s="120"/>
      <c r="BF60" s="120"/>
      <c r="BG60" s="120"/>
      <c r="BH60" s="121" t="s">
        <v>133</v>
      </c>
      <c r="BI60" s="122"/>
      <c r="BJ60" s="122"/>
      <c r="BK60" s="122"/>
      <c r="BL60" s="122"/>
      <c r="BM60" s="122"/>
      <c r="BN60" s="122"/>
      <c r="BO60" s="122"/>
      <c r="BP60" s="122"/>
      <c r="BQ60" s="122"/>
      <c r="BR60" s="123"/>
      <c r="BS60" s="86">
        <f>+BS61+BS62</f>
        <v>159.28</v>
      </c>
      <c r="BT60" s="101">
        <f>+BT61+BT62</f>
        <v>159.28</v>
      </c>
      <c r="BU60" s="89"/>
    </row>
    <row r="61" spans="1:76" s="56" customFormat="1" ht="27" customHeight="1" x14ac:dyDescent="0.25">
      <c r="A61" s="117" t="s">
        <v>134</v>
      </c>
      <c r="B61" s="118"/>
      <c r="C61" s="118"/>
      <c r="D61" s="118"/>
      <c r="E61" s="118"/>
      <c r="F61" s="118"/>
      <c r="G61" s="118"/>
      <c r="H61" s="118"/>
      <c r="I61" s="119"/>
      <c r="J61" s="57"/>
      <c r="K61" s="120" t="s">
        <v>135</v>
      </c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1" t="s">
        <v>133</v>
      </c>
      <c r="BI61" s="122"/>
      <c r="BJ61" s="122"/>
      <c r="BK61" s="122"/>
      <c r="BL61" s="122"/>
      <c r="BM61" s="122"/>
      <c r="BN61" s="122"/>
      <c r="BO61" s="122"/>
      <c r="BP61" s="122"/>
      <c r="BQ61" s="122"/>
      <c r="BR61" s="123"/>
      <c r="BS61" s="86">
        <v>153.68</v>
      </c>
      <c r="BT61" s="101">
        <v>153.68</v>
      </c>
      <c r="BU61" s="89"/>
    </row>
    <row r="62" spans="1:76" s="56" customFormat="1" ht="26.25" customHeight="1" x14ac:dyDescent="0.25">
      <c r="A62" s="117" t="s">
        <v>136</v>
      </c>
      <c r="B62" s="118"/>
      <c r="C62" s="118"/>
      <c r="D62" s="118"/>
      <c r="E62" s="118"/>
      <c r="F62" s="118"/>
      <c r="G62" s="118"/>
      <c r="H62" s="118"/>
      <c r="I62" s="119"/>
      <c r="J62" s="57"/>
      <c r="K62" s="120" t="s">
        <v>137</v>
      </c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1" t="s">
        <v>133</v>
      </c>
      <c r="BI62" s="122"/>
      <c r="BJ62" s="122"/>
      <c r="BK62" s="122"/>
      <c r="BL62" s="122"/>
      <c r="BM62" s="122"/>
      <c r="BN62" s="122"/>
      <c r="BO62" s="122"/>
      <c r="BP62" s="122"/>
      <c r="BQ62" s="122"/>
      <c r="BR62" s="123"/>
      <c r="BS62" s="86">
        <v>5.6</v>
      </c>
      <c r="BT62" s="101">
        <v>5.6</v>
      </c>
      <c r="BU62" s="89"/>
    </row>
    <row r="63" spans="1:76" s="56" customFormat="1" x14ac:dyDescent="0.25">
      <c r="A63" s="117" t="s">
        <v>138</v>
      </c>
      <c r="B63" s="118"/>
      <c r="C63" s="118"/>
      <c r="D63" s="118"/>
      <c r="E63" s="118"/>
      <c r="F63" s="118"/>
      <c r="G63" s="118"/>
      <c r="H63" s="118"/>
      <c r="I63" s="119"/>
      <c r="J63" s="57"/>
      <c r="K63" s="120" t="s">
        <v>139</v>
      </c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  <c r="AI63" s="120"/>
      <c r="AJ63" s="120"/>
      <c r="AK63" s="120"/>
      <c r="AL63" s="120"/>
      <c r="AM63" s="120"/>
      <c r="AN63" s="120"/>
      <c r="AO63" s="120"/>
      <c r="AP63" s="120"/>
      <c r="AQ63" s="120"/>
      <c r="AR63" s="120"/>
      <c r="AS63" s="120"/>
      <c r="AT63" s="120"/>
      <c r="AU63" s="120"/>
      <c r="AV63" s="120"/>
      <c r="AW63" s="120"/>
      <c r="AX63" s="120"/>
      <c r="AY63" s="120"/>
      <c r="AZ63" s="120"/>
      <c r="BA63" s="120"/>
      <c r="BB63" s="120"/>
      <c r="BC63" s="120"/>
      <c r="BD63" s="120"/>
      <c r="BE63" s="120"/>
      <c r="BF63" s="120"/>
      <c r="BG63" s="120"/>
      <c r="BH63" s="121" t="s">
        <v>133</v>
      </c>
      <c r="BI63" s="122"/>
      <c r="BJ63" s="122"/>
      <c r="BK63" s="122"/>
      <c r="BL63" s="122"/>
      <c r="BM63" s="122"/>
      <c r="BN63" s="122"/>
      <c r="BO63" s="122"/>
      <c r="BP63" s="122"/>
      <c r="BQ63" s="122"/>
      <c r="BR63" s="123"/>
      <c r="BS63" s="86">
        <f>+BS64+BS65</f>
        <v>1107.0999999999999</v>
      </c>
      <c r="BT63" s="101">
        <f>+BT64+BT65</f>
        <v>1107.0999999999999</v>
      </c>
      <c r="BU63" s="89"/>
    </row>
    <row r="64" spans="1:76" s="56" customFormat="1" ht="26.25" customHeight="1" x14ac:dyDescent="0.25">
      <c r="A64" s="117" t="s">
        <v>140</v>
      </c>
      <c r="B64" s="118"/>
      <c r="C64" s="118"/>
      <c r="D64" s="118"/>
      <c r="E64" s="118"/>
      <c r="F64" s="118"/>
      <c r="G64" s="118"/>
      <c r="H64" s="118"/>
      <c r="I64" s="119"/>
      <c r="J64" s="57"/>
      <c r="K64" s="120" t="s">
        <v>141</v>
      </c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1" t="s">
        <v>133</v>
      </c>
      <c r="BI64" s="122"/>
      <c r="BJ64" s="122"/>
      <c r="BK64" s="122"/>
      <c r="BL64" s="122"/>
      <c r="BM64" s="122"/>
      <c r="BN64" s="122"/>
      <c r="BO64" s="122"/>
      <c r="BP64" s="122"/>
      <c r="BQ64" s="122"/>
      <c r="BR64" s="123"/>
      <c r="BS64" s="86">
        <v>418.8</v>
      </c>
      <c r="BT64" s="86">
        <v>418.8</v>
      </c>
      <c r="BU64" s="89"/>
    </row>
    <row r="65" spans="1:78" s="56" customFormat="1" ht="27" customHeight="1" x14ac:dyDescent="0.25">
      <c r="A65" s="117" t="s">
        <v>142</v>
      </c>
      <c r="B65" s="118"/>
      <c r="C65" s="118"/>
      <c r="D65" s="118"/>
      <c r="E65" s="118"/>
      <c r="F65" s="118"/>
      <c r="G65" s="118"/>
      <c r="H65" s="118"/>
      <c r="I65" s="119"/>
      <c r="J65" s="57"/>
      <c r="K65" s="120" t="s">
        <v>143</v>
      </c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120"/>
      <c r="AO65" s="120"/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20"/>
      <c r="BC65" s="120"/>
      <c r="BD65" s="120"/>
      <c r="BE65" s="120"/>
      <c r="BF65" s="120"/>
      <c r="BG65" s="120"/>
      <c r="BH65" s="121" t="s">
        <v>133</v>
      </c>
      <c r="BI65" s="122"/>
      <c r="BJ65" s="122"/>
      <c r="BK65" s="122"/>
      <c r="BL65" s="122"/>
      <c r="BM65" s="122"/>
      <c r="BN65" s="122"/>
      <c r="BO65" s="122"/>
      <c r="BP65" s="122"/>
      <c r="BQ65" s="122"/>
      <c r="BR65" s="123"/>
      <c r="BS65" s="86">
        <v>688.3</v>
      </c>
      <c r="BT65" s="86">
        <v>688.3</v>
      </c>
      <c r="BU65" s="89"/>
      <c r="BW65" s="60"/>
    </row>
    <row r="66" spans="1:78" s="56" customFormat="1" x14ac:dyDescent="0.25">
      <c r="A66" s="117" t="s">
        <v>144</v>
      </c>
      <c r="B66" s="118"/>
      <c r="C66" s="118"/>
      <c r="D66" s="118"/>
      <c r="E66" s="118"/>
      <c r="F66" s="118"/>
      <c r="G66" s="118"/>
      <c r="H66" s="118"/>
      <c r="I66" s="119"/>
      <c r="J66" s="57"/>
      <c r="K66" s="120" t="s">
        <v>145</v>
      </c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  <c r="AI66" s="120"/>
      <c r="AJ66" s="120"/>
      <c r="AK66" s="120"/>
      <c r="AL66" s="120"/>
      <c r="AM66" s="120"/>
      <c r="AN66" s="120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1" t="s">
        <v>146</v>
      </c>
      <c r="BI66" s="122"/>
      <c r="BJ66" s="122"/>
      <c r="BK66" s="122"/>
      <c r="BL66" s="122"/>
      <c r="BM66" s="122"/>
      <c r="BN66" s="122"/>
      <c r="BO66" s="122"/>
      <c r="BP66" s="122"/>
      <c r="BQ66" s="122"/>
      <c r="BR66" s="123"/>
      <c r="BS66" s="86">
        <f>+BS67+BS68</f>
        <v>45.984000000000002</v>
      </c>
      <c r="BT66" s="101">
        <f>+BT67+BT68</f>
        <v>45.984000000000002</v>
      </c>
      <c r="BU66" s="89"/>
      <c r="BW66" s="60"/>
      <c r="BZ66" s="60"/>
    </row>
    <row r="67" spans="1:78" s="56" customFormat="1" ht="27.75" customHeight="1" x14ac:dyDescent="0.25">
      <c r="A67" s="117" t="s">
        <v>147</v>
      </c>
      <c r="B67" s="118"/>
      <c r="C67" s="118"/>
      <c r="D67" s="118"/>
      <c r="E67" s="118"/>
      <c r="F67" s="118"/>
      <c r="G67" s="118"/>
      <c r="H67" s="118"/>
      <c r="I67" s="119"/>
      <c r="J67" s="57"/>
      <c r="K67" s="120" t="s">
        <v>148</v>
      </c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  <c r="AI67" s="120"/>
      <c r="AJ67" s="120"/>
      <c r="AK67" s="120"/>
      <c r="AL67" s="120"/>
      <c r="AM67" s="120"/>
      <c r="AN67" s="120"/>
      <c r="AO67" s="120"/>
      <c r="AP67" s="120"/>
      <c r="AQ67" s="120"/>
      <c r="AR67" s="120"/>
      <c r="AS67" s="120"/>
      <c r="AT67" s="120"/>
      <c r="AU67" s="120"/>
      <c r="AV67" s="120"/>
      <c r="AW67" s="120"/>
      <c r="AX67" s="120"/>
      <c r="AY67" s="120"/>
      <c r="AZ67" s="120"/>
      <c r="BA67" s="120"/>
      <c r="BB67" s="120"/>
      <c r="BC67" s="120"/>
      <c r="BD67" s="120"/>
      <c r="BE67" s="120"/>
      <c r="BF67" s="120"/>
      <c r="BG67" s="120"/>
      <c r="BH67" s="121" t="s">
        <v>146</v>
      </c>
      <c r="BI67" s="122"/>
      <c r="BJ67" s="122"/>
      <c r="BK67" s="122"/>
      <c r="BL67" s="122"/>
      <c r="BM67" s="122"/>
      <c r="BN67" s="122"/>
      <c r="BO67" s="122"/>
      <c r="BP67" s="122"/>
      <c r="BQ67" s="122"/>
      <c r="BR67" s="123"/>
      <c r="BS67" s="86">
        <v>43.908999999999999</v>
      </c>
      <c r="BT67" s="86">
        <v>43.908999999999999</v>
      </c>
      <c r="BU67" s="89"/>
    </row>
    <row r="68" spans="1:78" s="56" customFormat="1" ht="26.25" customHeight="1" x14ac:dyDescent="0.25">
      <c r="A68" s="117" t="s">
        <v>149</v>
      </c>
      <c r="B68" s="118"/>
      <c r="C68" s="118"/>
      <c r="D68" s="118"/>
      <c r="E68" s="118"/>
      <c r="F68" s="118"/>
      <c r="G68" s="118"/>
      <c r="H68" s="118"/>
      <c r="I68" s="119"/>
      <c r="J68" s="57"/>
      <c r="K68" s="120" t="s">
        <v>150</v>
      </c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1" t="s">
        <v>146</v>
      </c>
      <c r="BI68" s="122"/>
      <c r="BJ68" s="122"/>
      <c r="BK68" s="122"/>
      <c r="BL68" s="122"/>
      <c r="BM68" s="122"/>
      <c r="BN68" s="122"/>
      <c r="BO68" s="122"/>
      <c r="BP68" s="122"/>
      <c r="BQ68" s="122"/>
      <c r="BR68" s="123"/>
      <c r="BS68" s="86">
        <v>2.0750000000000002</v>
      </c>
      <c r="BT68" s="86">
        <v>2.0750000000000002</v>
      </c>
      <c r="BU68" s="89"/>
    </row>
    <row r="69" spans="1:78" s="56" customFormat="1" x14ac:dyDescent="0.25">
      <c r="A69" s="117" t="s">
        <v>151</v>
      </c>
      <c r="B69" s="118"/>
      <c r="C69" s="118"/>
      <c r="D69" s="118"/>
      <c r="E69" s="118"/>
      <c r="F69" s="118"/>
      <c r="G69" s="118"/>
      <c r="H69" s="118"/>
      <c r="I69" s="119"/>
      <c r="J69" s="57"/>
      <c r="K69" s="120" t="s">
        <v>152</v>
      </c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  <c r="AI69" s="120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20"/>
      <c r="BE69" s="120"/>
      <c r="BF69" s="120"/>
      <c r="BG69" s="120"/>
      <c r="BH69" s="121" t="s">
        <v>153</v>
      </c>
      <c r="BI69" s="122"/>
      <c r="BJ69" s="122"/>
      <c r="BK69" s="122"/>
      <c r="BL69" s="122"/>
      <c r="BM69" s="122"/>
      <c r="BN69" s="122"/>
      <c r="BO69" s="122"/>
      <c r="BP69" s="122"/>
      <c r="BQ69" s="122"/>
      <c r="BR69" s="123"/>
      <c r="BS69" s="86">
        <v>100</v>
      </c>
      <c r="BT69" s="101">
        <v>100</v>
      </c>
      <c r="BU69" s="89"/>
      <c r="BX69" s="60"/>
    </row>
    <row r="70" spans="1:78" s="56" customFormat="1" ht="27" customHeight="1" x14ac:dyDescent="0.25">
      <c r="A70" s="117" t="s">
        <v>154</v>
      </c>
      <c r="B70" s="118"/>
      <c r="C70" s="118"/>
      <c r="D70" s="118"/>
      <c r="E70" s="118"/>
      <c r="F70" s="118"/>
      <c r="G70" s="118"/>
      <c r="H70" s="118"/>
      <c r="I70" s="119"/>
      <c r="J70" s="57"/>
      <c r="K70" s="120" t="s">
        <v>155</v>
      </c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1" t="s">
        <v>4</v>
      </c>
      <c r="BI70" s="122"/>
      <c r="BJ70" s="122"/>
      <c r="BK70" s="122"/>
      <c r="BL70" s="122"/>
      <c r="BM70" s="122"/>
      <c r="BN70" s="122"/>
      <c r="BO70" s="122"/>
      <c r="BP70" s="122"/>
      <c r="BQ70" s="122"/>
      <c r="BR70" s="123"/>
      <c r="BS70" s="86">
        <v>0</v>
      </c>
      <c r="BT70" s="101">
        <v>0</v>
      </c>
      <c r="BU70" s="89"/>
      <c r="BX70" s="60"/>
    </row>
    <row r="71" spans="1:78" s="56" customFormat="1" ht="27" customHeight="1" x14ac:dyDescent="0.25">
      <c r="A71" s="117" t="s">
        <v>156</v>
      </c>
      <c r="B71" s="118"/>
      <c r="C71" s="118"/>
      <c r="D71" s="118"/>
      <c r="E71" s="118"/>
      <c r="F71" s="118"/>
      <c r="G71" s="118"/>
      <c r="H71" s="118"/>
      <c r="I71" s="119"/>
      <c r="J71" s="57"/>
      <c r="K71" s="120" t="s">
        <v>157</v>
      </c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  <c r="AI71" s="120"/>
      <c r="AJ71" s="120"/>
      <c r="AK71" s="120"/>
      <c r="AL71" s="120"/>
      <c r="AM71" s="120"/>
      <c r="AN71" s="120"/>
      <c r="AO71" s="120"/>
      <c r="AP71" s="120"/>
      <c r="AQ71" s="120"/>
      <c r="AR71" s="120"/>
      <c r="AS71" s="120"/>
      <c r="AT71" s="120"/>
      <c r="AU71" s="120"/>
      <c r="AV71" s="120"/>
      <c r="AW71" s="120"/>
      <c r="AX71" s="120"/>
      <c r="AY71" s="120"/>
      <c r="AZ71" s="120"/>
      <c r="BA71" s="120"/>
      <c r="BB71" s="120"/>
      <c r="BC71" s="120"/>
      <c r="BD71" s="120"/>
      <c r="BE71" s="120"/>
      <c r="BF71" s="120"/>
      <c r="BG71" s="120"/>
      <c r="BH71" s="121" t="s">
        <v>4</v>
      </c>
      <c r="BI71" s="122"/>
      <c r="BJ71" s="122"/>
      <c r="BK71" s="122"/>
      <c r="BL71" s="122"/>
      <c r="BM71" s="122"/>
      <c r="BN71" s="122"/>
      <c r="BO71" s="122"/>
      <c r="BP71" s="122"/>
      <c r="BQ71" s="122"/>
      <c r="BR71" s="123"/>
      <c r="BS71" s="86">
        <v>0</v>
      </c>
      <c r="BT71" s="101">
        <v>0</v>
      </c>
      <c r="BU71" s="89"/>
    </row>
    <row r="72" spans="1:78" s="56" customFormat="1" x14ac:dyDescent="0.25">
      <c r="A72" s="117" t="s">
        <v>158</v>
      </c>
      <c r="B72" s="118"/>
      <c r="C72" s="118"/>
      <c r="D72" s="118"/>
      <c r="E72" s="118"/>
      <c r="F72" s="118"/>
      <c r="G72" s="118"/>
      <c r="H72" s="118"/>
      <c r="I72" s="119"/>
      <c r="J72" s="57"/>
      <c r="K72" s="120" t="s">
        <v>159</v>
      </c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  <c r="AI72" s="120"/>
      <c r="AJ72" s="120"/>
      <c r="AK72" s="120"/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0"/>
      <c r="AX72" s="120"/>
      <c r="AY72" s="120"/>
      <c r="AZ72" s="120"/>
      <c r="BA72" s="120"/>
      <c r="BB72" s="120"/>
      <c r="BC72" s="120"/>
      <c r="BD72" s="120"/>
      <c r="BE72" s="120"/>
      <c r="BF72" s="120"/>
      <c r="BG72" s="120"/>
      <c r="BH72" s="121" t="s">
        <v>153</v>
      </c>
      <c r="BI72" s="122"/>
      <c r="BJ72" s="122"/>
      <c r="BK72" s="122"/>
      <c r="BL72" s="122"/>
      <c r="BM72" s="122"/>
      <c r="BN72" s="122"/>
      <c r="BO72" s="122"/>
      <c r="BP72" s="122"/>
      <c r="BQ72" s="122"/>
      <c r="BR72" s="123"/>
      <c r="BS72" s="88">
        <v>4</v>
      </c>
      <c r="BT72" s="102">
        <v>4</v>
      </c>
      <c r="BU72" s="59"/>
    </row>
    <row r="74" spans="1:78" s="46" customFormat="1" ht="12.75" x14ac:dyDescent="0.2">
      <c r="G74" s="46" t="s">
        <v>10</v>
      </c>
      <c r="BS74" s="63"/>
    </row>
    <row r="75" spans="1:78" s="46" customFormat="1" ht="43.5" customHeight="1" x14ac:dyDescent="0.2">
      <c r="A75" s="132" t="s">
        <v>236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  <c r="AW75" s="133"/>
      <c r="AX75" s="133"/>
      <c r="AY75" s="133"/>
      <c r="AZ75" s="133"/>
      <c r="BA75" s="133"/>
      <c r="BB75" s="133"/>
      <c r="BC75" s="133"/>
      <c r="BD75" s="133"/>
      <c r="BE75" s="133"/>
      <c r="BF75" s="133"/>
      <c r="BG75" s="133"/>
      <c r="BH75" s="133"/>
      <c r="BI75" s="133"/>
      <c r="BJ75" s="133"/>
      <c r="BK75" s="133"/>
      <c r="BL75" s="133"/>
      <c r="BM75" s="133"/>
      <c r="BN75" s="133"/>
      <c r="BO75" s="133"/>
      <c r="BP75" s="133"/>
      <c r="BQ75" s="133"/>
      <c r="BR75" s="133"/>
      <c r="BS75" s="133"/>
      <c r="BT75" s="133"/>
      <c r="BU75" s="133"/>
    </row>
    <row r="76" spans="1:78" s="46" customFormat="1" ht="25.5" customHeight="1" x14ac:dyDescent="0.2">
      <c r="A76" s="132" t="s">
        <v>237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  <c r="AW76" s="133"/>
      <c r="AX76" s="133"/>
      <c r="AY76" s="133"/>
      <c r="AZ76" s="133"/>
      <c r="BA76" s="133"/>
      <c r="BB76" s="133"/>
      <c r="BC76" s="133"/>
      <c r="BD76" s="133"/>
      <c r="BE76" s="133"/>
      <c r="BF76" s="133"/>
      <c r="BG76" s="133"/>
      <c r="BH76" s="133"/>
      <c r="BI76" s="133"/>
      <c r="BJ76" s="133"/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</row>
    <row r="77" spans="1:78" s="46" customFormat="1" ht="25.5" customHeight="1" x14ac:dyDescent="0.2">
      <c r="A77" s="132" t="s">
        <v>238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3"/>
      <c r="BL77" s="133"/>
      <c r="BM77" s="133"/>
      <c r="BN77" s="133"/>
      <c r="BO77" s="133"/>
      <c r="BP77" s="133"/>
      <c r="BQ77" s="133"/>
      <c r="BR77" s="133"/>
      <c r="BS77" s="133"/>
      <c r="BT77" s="133"/>
      <c r="BU77" s="133"/>
    </row>
    <row r="78" spans="1:78" s="46" customFormat="1" ht="25.5" customHeight="1" x14ac:dyDescent="0.2">
      <c r="A78" s="132" t="s">
        <v>239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3"/>
      <c r="AY78" s="133"/>
      <c r="AZ78" s="133"/>
      <c r="BA78" s="133"/>
      <c r="BB78" s="133"/>
      <c r="BC78" s="133"/>
      <c r="BD78" s="133"/>
      <c r="BE78" s="133"/>
      <c r="BF78" s="133"/>
      <c r="BG78" s="133"/>
      <c r="BH78" s="133"/>
      <c r="BI78" s="133"/>
      <c r="BJ78" s="133"/>
      <c r="BK78" s="133"/>
      <c r="BL78" s="133"/>
      <c r="BM78" s="133"/>
      <c r="BN78" s="133"/>
      <c r="BO78" s="133"/>
      <c r="BP78" s="133"/>
      <c r="BQ78" s="133"/>
      <c r="BR78" s="133"/>
      <c r="BS78" s="133"/>
      <c r="BT78" s="133"/>
      <c r="BU78" s="133"/>
    </row>
    <row r="79" spans="1:78" s="46" customFormat="1" ht="25.5" customHeight="1" x14ac:dyDescent="0.2">
      <c r="A79" s="132" t="s">
        <v>240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</row>
    <row r="80" spans="1:78" ht="3" customHeight="1" x14ac:dyDescent="0.25"/>
    <row r="83" spans="1:131" x14ac:dyDescent="0.25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S83" s="49"/>
      <c r="BU83" s="65" t="s">
        <v>221</v>
      </c>
    </row>
    <row r="84" spans="1:131" x14ac:dyDescent="0.25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S84" s="49"/>
      <c r="BU84" s="65" t="s">
        <v>32</v>
      </c>
    </row>
    <row r="85" spans="1:131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S85" s="49"/>
      <c r="BU85" s="65" t="s">
        <v>33</v>
      </c>
    </row>
    <row r="86" spans="1:131" x14ac:dyDescent="0.25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S86" s="49"/>
    </row>
    <row r="87" spans="1:131" ht="15" customHeight="1" x14ac:dyDescent="0.25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S87" s="49"/>
    </row>
    <row r="88" spans="1:131" ht="15" customHeight="1" x14ac:dyDescent="0.25">
      <c r="A88" s="138" t="s">
        <v>234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8"/>
      <c r="AG88" s="138"/>
      <c r="AH88" s="138"/>
      <c r="AI88" s="138"/>
      <c r="AJ88" s="138"/>
      <c r="AK88" s="138"/>
      <c r="AL88" s="138"/>
      <c r="AM88" s="138"/>
      <c r="AN88" s="138"/>
      <c r="AO88" s="138"/>
      <c r="AP88" s="138"/>
      <c r="AQ88" s="138"/>
      <c r="AR88" s="138"/>
      <c r="AS88" s="138"/>
      <c r="AT88" s="138"/>
      <c r="AU88" s="138"/>
      <c r="AV88" s="138"/>
      <c r="AW88" s="138"/>
      <c r="AX88" s="138"/>
      <c r="AY88" s="138"/>
      <c r="AZ88" s="138"/>
      <c r="BA88" s="138"/>
      <c r="BB88" s="138"/>
      <c r="BC88" s="138"/>
      <c r="BD88" s="138"/>
      <c r="BE88" s="138"/>
      <c r="BF88" s="138"/>
      <c r="BG88" s="138"/>
      <c r="BH88" s="138"/>
      <c r="BI88" s="138"/>
      <c r="BJ88" s="138"/>
      <c r="BK88" s="138"/>
      <c r="BL88" s="138"/>
      <c r="BM88" s="138"/>
      <c r="BN88" s="138"/>
      <c r="BO88" s="138"/>
      <c r="BP88" s="138"/>
      <c r="BQ88" s="138"/>
      <c r="BR88" s="138"/>
      <c r="BS88" s="138"/>
      <c r="BT88" s="138"/>
      <c r="BU88" s="138"/>
    </row>
    <row r="89" spans="1:131" ht="15" customHeight="1" x14ac:dyDescent="0.2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S89" s="49"/>
    </row>
    <row r="90" spans="1:131" ht="30" customHeight="1" x14ac:dyDescent="0.25">
      <c r="A90" s="137" t="s">
        <v>208</v>
      </c>
      <c r="B90" s="134"/>
      <c r="C90" s="134"/>
      <c r="D90" s="134"/>
      <c r="E90" s="134"/>
      <c r="F90" s="134"/>
      <c r="G90" s="134"/>
      <c r="H90" s="134" t="s">
        <v>209</v>
      </c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7" t="s">
        <v>210</v>
      </c>
      <c r="AS90" s="137"/>
      <c r="AT90" s="137"/>
      <c r="AU90" s="137"/>
      <c r="AV90" s="137"/>
      <c r="AW90" s="137"/>
      <c r="AX90" s="137"/>
      <c r="AY90" s="137"/>
      <c r="AZ90" s="137"/>
      <c r="BA90" s="137"/>
      <c r="BB90" s="137"/>
      <c r="BC90" s="137"/>
      <c r="BD90" s="139">
        <f>+BS15</f>
        <v>2022</v>
      </c>
      <c r="BE90" s="139"/>
      <c r="BF90" s="139"/>
      <c r="BG90" s="139"/>
      <c r="BH90" s="139"/>
      <c r="BI90" s="139"/>
      <c r="BJ90" s="139"/>
      <c r="BK90" s="139"/>
      <c r="BL90" s="139"/>
      <c r="BM90" s="139"/>
      <c r="BN90" s="139"/>
      <c r="BO90" s="139"/>
      <c r="BP90" s="139"/>
      <c r="BQ90" s="139"/>
      <c r="BR90" s="139"/>
      <c r="BS90" s="139"/>
      <c r="BT90" s="137" t="s">
        <v>211</v>
      </c>
      <c r="BU90" s="137"/>
      <c r="DX90" s="64"/>
      <c r="DY90" s="64"/>
      <c r="EA90" s="64"/>
    </row>
    <row r="91" spans="1:131" ht="15" customHeight="1" x14ac:dyDescent="0.25">
      <c r="A91" s="134">
        <v>1</v>
      </c>
      <c r="B91" s="134"/>
      <c r="C91" s="134"/>
      <c r="D91" s="134"/>
      <c r="E91" s="134"/>
      <c r="F91" s="134"/>
      <c r="G91" s="134"/>
      <c r="H91" s="134">
        <v>2</v>
      </c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>
        <v>3</v>
      </c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>
        <v>4</v>
      </c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>
        <v>5</v>
      </c>
      <c r="BU91" s="134"/>
    </row>
    <row r="92" spans="1:131" ht="43.5" customHeight="1" x14ac:dyDescent="0.25">
      <c r="A92" s="134">
        <v>1</v>
      </c>
      <c r="B92" s="134"/>
      <c r="C92" s="134"/>
      <c r="D92" s="134"/>
      <c r="E92" s="134"/>
      <c r="F92" s="134"/>
      <c r="G92" s="134"/>
      <c r="H92" s="75"/>
      <c r="I92" s="135" t="s">
        <v>212</v>
      </c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4" t="s">
        <v>4</v>
      </c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40">
        <v>178819.65100000001</v>
      </c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40"/>
      <c r="BQ92" s="140"/>
      <c r="BR92" s="140"/>
      <c r="BS92" s="140"/>
      <c r="BT92" s="141"/>
      <c r="BU92" s="142"/>
    </row>
    <row r="93" spans="1:131" ht="20.100000000000001" customHeight="1" x14ac:dyDescent="0.25">
      <c r="A93" s="134">
        <v>2</v>
      </c>
      <c r="B93" s="134"/>
      <c r="C93" s="134"/>
      <c r="D93" s="134"/>
      <c r="E93" s="134"/>
      <c r="F93" s="134"/>
      <c r="G93" s="134"/>
      <c r="H93" s="75"/>
      <c r="I93" s="135" t="s">
        <v>213</v>
      </c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4" t="s">
        <v>4</v>
      </c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40">
        <v>5082.415</v>
      </c>
      <c r="BE93" s="140"/>
      <c r="BF93" s="140"/>
      <c r="BG93" s="140"/>
      <c r="BH93" s="140"/>
      <c r="BI93" s="140"/>
      <c r="BJ93" s="140"/>
      <c r="BK93" s="140"/>
      <c r="BL93" s="140"/>
      <c r="BM93" s="140"/>
      <c r="BN93" s="140"/>
      <c r="BO93" s="140"/>
      <c r="BP93" s="140"/>
      <c r="BQ93" s="140"/>
      <c r="BR93" s="140"/>
      <c r="BS93" s="140"/>
      <c r="BT93" s="141"/>
      <c r="BU93" s="142"/>
      <c r="DL93" s="64"/>
    </row>
    <row r="94" spans="1:131" ht="20.100000000000001" customHeight="1" x14ac:dyDescent="0.25">
      <c r="A94" s="134" t="s">
        <v>214</v>
      </c>
      <c r="B94" s="134"/>
      <c r="C94" s="134"/>
      <c r="D94" s="134"/>
      <c r="E94" s="134"/>
      <c r="F94" s="134"/>
      <c r="G94" s="134"/>
      <c r="H94" s="75"/>
      <c r="I94" s="135" t="s">
        <v>215</v>
      </c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4" t="s">
        <v>4</v>
      </c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40">
        <v>5082.415</v>
      </c>
      <c r="BE94" s="140"/>
      <c r="BF94" s="140"/>
      <c r="BG94" s="140"/>
      <c r="BH94" s="140"/>
      <c r="BI94" s="140"/>
      <c r="BJ94" s="140"/>
      <c r="BK94" s="140"/>
      <c r="BL94" s="140"/>
      <c r="BM94" s="140"/>
      <c r="BN94" s="140"/>
      <c r="BO94" s="140"/>
      <c r="BP94" s="140"/>
      <c r="BQ94" s="140"/>
      <c r="BR94" s="140"/>
      <c r="BS94" s="140"/>
      <c r="BT94" s="99" t="s">
        <v>266</v>
      </c>
      <c r="BU94" s="66"/>
    </row>
    <row r="95" spans="1:131" ht="20.100000000000001" customHeight="1" x14ac:dyDescent="0.25">
      <c r="A95" s="134" t="s">
        <v>216</v>
      </c>
      <c r="B95" s="134"/>
      <c r="C95" s="134"/>
      <c r="D95" s="134"/>
      <c r="E95" s="134"/>
      <c r="F95" s="134"/>
      <c r="G95" s="134"/>
      <c r="H95" s="75"/>
      <c r="I95" s="135" t="s">
        <v>217</v>
      </c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4" t="s">
        <v>4</v>
      </c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40"/>
      <c r="BE95" s="140"/>
      <c r="BF95" s="140"/>
      <c r="BG95" s="140"/>
      <c r="BH95" s="140"/>
      <c r="BI95" s="140"/>
      <c r="BJ95" s="140"/>
      <c r="BK95" s="140"/>
      <c r="BL95" s="140"/>
      <c r="BM95" s="140"/>
      <c r="BN95" s="140"/>
      <c r="BO95" s="140"/>
      <c r="BP95" s="140"/>
      <c r="BQ95" s="140"/>
      <c r="BR95" s="140"/>
      <c r="BS95" s="140"/>
      <c r="BT95" s="141"/>
      <c r="BU95" s="142"/>
    </row>
    <row r="96" spans="1:131" ht="43.5" customHeight="1" x14ac:dyDescent="0.25">
      <c r="A96" s="134">
        <v>4</v>
      </c>
      <c r="B96" s="134"/>
      <c r="C96" s="134"/>
      <c r="D96" s="134"/>
      <c r="E96" s="134"/>
      <c r="F96" s="134"/>
      <c r="G96" s="134"/>
      <c r="H96" s="75"/>
      <c r="I96" s="135" t="s">
        <v>218</v>
      </c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4" t="s">
        <v>4</v>
      </c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40">
        <v>183902.06599999999</v>
      </c>
      <c r="BE96" s="140"/>
      <c r="BF96" s="140"/>
      <c r="BG96" s="140"/>
      <c r="BH96" s="140"/>
      <c r="BI96" s="140"/>
      <c r="BJ96" s="140"/>
      <c r="BK96" s="140"/>
      <c r="BL96" s="140"/>
      <c r="BM96" s="140"/>
      <c r="BN96" s="140"/>
      <c r="BO96" s="140"/>
      <c r="BP96" s="140"/>
      <c r="BQ96" s="140"/>
      <c r="BR96" s="140"/>
      <c r="BS96" s="140"/>
      <c r="BT96" s="141"/>
      <c r="BU96" s="142"/>
    </row>
    <row r="97" spans="1:73" ht="28.5" customHeight="1" x14ac:dyDescent="0.25">
      <c r="A97" s="134">
        <v>7</v>
      </c>
      <c r="B97" s="134"/>
      <c r="C97" s="134"/>
      <c r="D97" s="134"/>
      <c r="E97" s="134"/>
      <c r="F97" s="134"/>
      <c r="G97" s="134"/>
      <c r="H97" s="75"/>
      <c r="I97" s="135" t="s">
        <v>219</v>
      </c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4" t="s">
        <v>4</v>
      </c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40">
        <f>BT40</f>
        <v>4748.4639999999999</v>
      </c>
      <c r="BE97" s="140"/>
      <c r="BF97" s="140"/>
      <c r="BG97" s="140"/>
      <c r="BH97" s="140"/>
      <c r="BI97" s="140"/>
      <c r="BJ97" s="140"/>
      <c r="BK97" s="140"/>
      <c r="BL97" s="140"/>
      <c r="BM97" s="140"/>
      <c r="BN97" s="140"/>
      <c r="BO97" s="140"/>
      <c r="BP97" s="140"/>
      <c r="BQ97" s="140"/>
      <c r="BR97" s="140"/>
      <c r="BS97" s="140"/>
      <c r="BT97" s="141"/>
      <c r="BU97" s="142"/>
    </row>
    <row r="102" spans="1:73" ht="15" customHeight="1" x14ac:dyDescent="0.25">
      <c r="AL102" s="64"/>
    </row>
  </sheetData>
  <mergeCells count="228">
    <mergeCell ref="A96:G96"/>
    <mergeCell ref="I96:AQ96"/>
    <mergeCell ref="AR96:BC96"/>
    <mergeCell ref="A97:G97"/>
    <mergeCell ref="I97:AQ97"/>
    <mergeCell ref="AR97:BC97"/>
    <mergeCell ref="A88:BU88"/>
    <mergeCell ref="BD90:BS90"/>
    <mergeCell ref="BD91:BS91"/>
    <mergeCell ref="BD92:BS92"/>
    <mergeCell ref="BT90:BU90"/>
    <mergeCell ref="BT91:BU91"/>
    <mergeCell ref="BT92:BU92"/>
    <mergeCell ref="BT93:BU93"/>
    <mergeCell ref="BT95:BU95"/>
    <mergeCell ref="BT96:BU96"/>
    <mergeCell ref="BT97:BU97"/>
    <mergeCell ref="BD93:BS93"/>
    <mergeCell ref="BD94:BS94"/>
    <mergeCell ref="BD95:BS95"/>
    <mergeCell ref="BD96:BS96"/>
    <mergeCell ref="BD97:BS97"/>
    <mergeCell ref="A93:G93"/>
    <mergeCell ref="I93:AQ93"/>
    <mergeCell ref="AR93:BC93"/>
    <mergeCell ref="A94:G94"/>
    <mergeCell ref="I94:AQ94"/>
    <mergeCell ref="AR94:BC94"/>
    <mergeCell ref="A95:G95"/>
    <mergeCell ref="I95:AQ95"/>
    <mergeCell ref="AR95:BC95"/>
    <mergeCell ref="A90:G90"/>
    <mergeCell ref="H90:AQ90"/>
    <mergeCell ref="AR90:BC90"/>
    <mergeCell ref="A91:G91"/>
    <mergeCell ref="H91:AQ91"/>
    <mergeCell ref="AR91:BC91"/>
    <mergeCell ref="A92:G92"/>
    <mergeCell ref="I92:AQ92"/>
    <mergeCell ref="AR92:BC92"/>
    <mergeCell ref="A75:BU75"/>
    <mergeCell ref="A76:BU76"/>
    <mergeCell ref="A77:BU77"/>
    <mergeCell ref="A78:BU78"/>
    <mergeCell ref="A79:BU79"/>
    <mergeCell ref="A71:I71"/>
    <mergeCell ref="K71:BG71"/>
    <mergeCell ref="BH71:BR71"/>
    <mergeCell ref="A72:I72"/>
    <mergeCell ref="K72:BG72"/>
    <mergeCell ref="BH72:BR72"/>
    <mergeCell ref="A69:I69"/>
    <mergeCell ref="K69:BG69"/>
    <mergeCell ref="BH69:BR69"/>
    <mergeCell ref="A70:I70"/>
    <mergeCell ref="K70:BG70"/>
    <mergeCell ref="BH70:BR70"/>
    <mergeCell ref="A67:I67"/>
    <mergeCell ref="K67:BG67"/>
    <mergeCell ref="BH67:BR67"/>
    <mergeCell ref="A68:I68"/>
    <mergeCell ref="K68:BG68"/>
    <mergeCell ref="BH68:BR68"/>
    <mergeCell ref="A65:I65"/>
    <mergeCell ref="K65:BG65"/>
    <mergeCell ref="BH65:BR65"/>
    <mergeCell ref="A66:I66"/>
    <mergeCell ref="K66:BG66"/>
    <mergeCell ref="BH66:BR66"/>
    <mergeCell ref="A63:I63"/>
    <mergeCell ref="K63:BG63"/>
    <mergeCell ref="BH63:BR63"/>
    <mergeCell ref="A64:I64"/>
    <mergeCell ref="K64:BG64"/>
    <mergeCell ref="BH64:BR64"/>
    <mergeCell ref="A61:I61"/>
    <mergeCell ref="K61:BG61"/>
    <mergeCell ref="BH61:BR61"/>
    <mergeCell ref="A62:I62"/>
    <mergeCell ref="K62:BG62"/>
    <mergeCell ref="BH62:BR62"/>
    <mergeCell ref="A59:I59"/>
    <mergeCell ref="K59:BG59"/>
    <mergeCell ref="BH59:BR59"/>
    <mergeCell ref="A60:I60"/>
    <mergeCell ref="K60:BG60"/>
    <mergeCell ref="BH60:BR60"/>
    <mergeCell ref="A57:I57"/>
    <mergeCell ref="K57:BG57"/>
    <mergeCell ref="BH57:BR57"/>
    <mergeCell ref="A58:I58"/>
    <mergeCell ref="K58:BG58"/>
    <mergeCell ref="BH58:BR58"/>
    <mergeCell ref="A55:I55"/>
    <mergeCell ref="K55:BG55"/>
    <mergeCell ref="BH55:BR55"/>
    <mergeCell ref="A56:I56"/>
    <mergeCell ref="K56:BG56"/>
    <mergeCell ref="BH56:BR56"/>
    <mergeCell ref="A53:I53"/>
    <mergeCell ref="K53:BG53"/>
    <mergeCell ref="BH53:BR53"/>
    <mergeCell ref="A54:I54"/>
    <mergeCell ref="K54:BG54"/>
    <mergeCell ref="BH54:BR54"/>
    <mergeCell ref="A51:I51"/>
    <mergeCell ref="K51:BG51"/>
    <mergeCell ref="BH51:BR51"/>
    <mergeCell ref="A52:I52"/>
    <mergeCell ref="K52:BG52"/>
    <mergeCell ref="BH52:BR52"/>
    <mergeCell ref="A49:I49"/>
    <mergeCell ref="K49:BG49"/>
    <mergeCell ref="BH49:BR49"/>
    <mergeCell ref="A50:I50"/>
    <mergeCell ref="K50:BG50"/>
    <mergeCell ref="BH50:BR50"/>
    <mergeCell ref="A47:I47"/>
    <mergeCell ref="K47:BG47"/>
    <mergeCell ref="BH47:BR47"/>
    <mergeCell ref="A48:I48"/>
    <mergeCell ref="K48:BG48"/>
    <mergeCell ref="BH48:BR48"/>
    <mergeCell ref="A45:I45"/>
    <mergeCell ref="K45:BG45"/>
    <mergeCell ref="BH45:BR45"/>
    <mergeCell ref="A46:I46"/>
    <mergeCell ref="K46:BG46"/>
    <mergeCell ref="BH46:BR46"/>
    <mergeCell ref="A43:I43"/>
    <mergeCell ref="K43:BG43"/>
    <mergeCell ref="BH43:BR43"/>
    <mergeCell ref="A44:I44"/>
    <mergeCell ref="K44:BG44"/>
    <mergeCell ref="BH44:BR44"/>
    <mergeCell ref="A41:I41"/>
    <mergeCell ref="K41:BG41"/>
    <mergeCell ref="BH41:BR41"/>
    <mergeCell ref="A42:I42"/>
    <mergeCell ref="K42:BG42"/>
    <mergeCell ref="BH42:BR42"/>
    <mergeCell ref="A39:I39"/>
    <mergeCell ref="K39:BG39"/>
    <mergeCell ref="BH39:BR39"/>
    <mergeCell ref="A40:I40"/>
    <mergeCell ref="K40:BG40"/>
    <mergeCell ref="BH40:BR40"/>
    <mergeCell ref="A37:I37"/>
    <mergeCell ref="K37:BG37"/>
    <mergeCell ref="BH37:BR37"/>
    <mergeCell ref="A38:I38"/>
    <mergeCell ref="K38:BG38"/>
    <mergeCell ref="BH38:BR38"/>
    <mergeCell ref="A35:I35"/>
    <mergeCell ref="K35:BG35"/>
    <mergeCell ref="BH35:BR35"/>
    <mergeCell ref="A36:I36"/>
    <mergeCell ref="K36:BG36"/>
    <mergeCell ref="BH36:BR36"/>
    <mergeCell ref="A33:I33"/>
    <mergeCell ref="K33:BG33"/>
    <mergeCell ref="BH33:BR33"/>
    <mergeCell ref="A34:I34"/>
    <mergeCell ref="K34:BG34"/>
    <mergeCell ref="BH34:BR34"/>
    <mergeCell ref="A31:I31"/>
    <mergeCell ref="K31:BG31"/>
    <mergeCell ref="BH31:BR31"/>
    <mergeCell ref="A32:I32"/>
    <mergeCell ref="K32:BG32"/>
    <mergeCell ref="BH32:BR32"/>
    <mergeCell ref="A29:I29"/>
    <mergeCell ref="K29:BG29"/>
    <mergeCell ref="BH29:BR29"/>
    <mergeCell ref="A30:I30"/>
    <mergeCell ref="K30:BG30"/>
    <mergeCell ref="BH30:BR30"/>
    <mergeCell ref="A27:I27"/>
    <mergeCell ref="K27:BG27"/>
    <mergeCell ref="BH27:BR27"/>
    <mergeCell ref="A28:I28"/>
    <mergeCell ref="K28:BG28"/>
    <mergeCell ref="BH28:BR28"/>
    <mergeCell ref="A25:I25"/>
    <mergeCell ref="K25:BG25"/>
    <mergeCell ref="BH25:BR25"/>
    <mergeCell ref="A26:I26"/>
    <mergeCell ref="K26:BG26"/>
    <mergeCell ref="BH26:BR26"/>
    <mergeCell ref="A23:I23"/>
    <mergeCell ref="K23:BG23"/>
    <mergeCell ref="BH23:BR23"/>
    <mergeCell ref="A24:I24"/>
    <mergeCell ref="K24:BG24"/>
    <mergeCell ref="BH24:BR24"/>
    <mergeCell ref="A21:I21"/>
    <mergeCell ref="K21:BG21"/>
    <mergeCell ref="BH21:BR21"/>
    <mergeCell ref="A22:I22"/>
    <mergeCell ref="K22:BG22"/>
    <mergeCell ref="BH22:BR22"/>
    <mergeCell ref="A19:I19"/>
    <mergeCell ref="K19:BG19"/>
    <mergeCell ref="BH19:BR19"/>
    <mergeCell ref="A20:I20"/>
    <mergeCell ref="K20:BG20"/>
    <mergeCell ref="BH20:BR20"/>
    <mergeCell ref="A18:I18"/>
    <mergeCell ref="K18:BG18"/>
    <mergeCell ref="BH18:BR18"/>
    <mergeCell ref="J12:BM12"/>
    <mergeCell ref="AQ13:AX13"/>
    <mergeCell ref="AY13:AZ13"/>
    <mergeCell ref="BA13:BG13"/>
    <mergeCell ref="A15:I16"/>
    <mergeCell ref="J15:BG16"/>
    <mergeCell ref="BH15:BR16"/>
    <mergeCell ref="A5:BU5"/>
    <mergeCell ref="A6:BU6"/>
    <mergeCell ref="A7:BU7"/>
    <mergeCell ref="A8:BU8"/>
    <mergeCell ref="AG10:BT10"/>
    <mergeCell ref="J11:BM11"/>
    <mergeCell ref="BS15:BT15"/>
    <mergeCell ref="BU15:BU16"/>
    <mergeCell ref="A17:I17"/>
    <mergeCell ref="K17:BG17"/>
    <mergeCell ref="BH17:BR17"/>
  </mergeCells>
  <hyperlinks>
    <hyperlink ref="BU14" location="'информация для раскрытия'!A1" display="'информация для раскрытия'!A1"/>
  </hyperlinks>
  <pageMargins left="0.78740157480314965" right="0.31496062992125984" top="0.59055118110236227" bottom="0.39370078740157483" header="0.19685039370078741" footer="0.19685039370078741"/>
  <pageSetup paperSize="9" scale="69" fitToHeight="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42"/>
  <sheetViews>
    <sheetView showGridLines="0" view="pageBreakPreview" topLeftCell="A31" zoomScaleSheetLayoutView="100" workbookViewId="0">
      <selection activeCell="F43" sqref="F43"/>
    </sheetView>
  </sheetViews>
  <sheetFormatPr defaultRowHeight="12.75" x14ac:dyDescent="0.2"/>
  <cols>
    <col min="1" max="1" width="6.42578125" style="1" bestFit="1" customWidth="1"/>
    <col min="2" max="2" width="42.5703125" style="1" customWidth="1"/>
    <col min="3" max="3" width="9" style="1" bestFit="1" customWidth="1"/>
    <col min="4" max="4" width="8" style="1" bestFit="1" customWidth="1"/>
    <col min="5" max="5" width="6.7109375" style="1" customWidth="1"/>
    <col min="6" max="6" width="9.5703125" style="1" bestFit="1" customWidth="1"/>
    <col min="7" max="7" width="11.5703125" style="1" customWidth="1"/>
    <col min="8" max="16384" width="9.140625" style="1"/>
  </cols>
  <sheetData>
    <row r="1" spans="1:7" ht="15.75" x14ac:dyDescent="0.25">
      <c r="A1" s="143" t="s">
        <v>244</v>
      </c>
      <c r="B1" s="143"/>
      <c r="C1" s="143"/>
      <c r="D1" s="143"/>
      <c r="E1" s="143"/>
      <c r="F1" s="143"/>
      <c r="G1" s="143"/>
    </row>
    <row r="2" spans="1:7" x14ac:dyDescent="0.2">
      <c r="A2" s="3"/>
      <c r="B2" s="3"/>
      <c r="C2" s="3"/>
      <c r="D2" s="3"/>
      <c r="E2" s="3"/>
      <c r="F2" s="3"/>
      <c r="G2" s="67" t="s">
        <v>220</v>
      </c>
    </row>
    <row r="3" spans="1:7" x14ac:dyDescent="0.2">
      <c r="A3" s="3"/>
      <c r="B3" s="3"/>
      <c r="C3" s="3"/>
      <c r="D3" s="3"/>
      <c r="E3" s="3"/>
      <c r="F3" s="3"/>
      <c r="G3" s="3" t="s">
        <v>11</v>
      </c>
    </row>
    <row r="4" spans="1:7" s="4" customFormat="1" ht="15" x14ac:dyDescent="0.2">
      <c r="A4" s="144" t="s">
        <v>12</v>
      </c>
      <c r="B4" s="144" t="s">
        <v>13</v>
      </c>
      <c r="C4" s="145" t="str">
        <f>CONCATENATE('информация для раскрытия'!H3,"факт")</f>
        <v>2022факт</v>
      </c>
      <c r="D4" s="145"/>
      <c r="E4" s="145"/>
      <c r="F4" s="145"/>
      <c r="G4" s="145"/>
    </row>
    <row r="5" spans="1:7" s="4" customFormat="1" ht="15" x14ac:dyDescent="0.2">
      <c r="A5" s="144"/>
      <c r="B5" s="144"/>
      <c r="C5" s="78" t="s">
        <v>14</v>
      </c>
      <c r="D5" s="78" t="s">
        <v>15</v>
      </c>
      <c r="E5" s="78" t="s">
        <v>16</v>
      </c>
      <c r="F5" s="78" t="s">
        <v>17</v>
      </c>
      <c r="G5" s="78" t="s">
        <v>18</v>
      </c>
    </row>
    <row r="6" spans="1:7" s="5" customFormat="1" ht="15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s="34" customFormat="1" ht="15" x14ac:dyDescent="0.25">
      <c r="A7" s="23" t="s">
        <v>177</v>
      </c>
      <c r="B7" s="24" t="s">
        <v>178</v>
      </c>
      <c r="C7" s="22">
        <v>224.227</v>
      </c>
      <c r="D7" s="22">
        <v>197.38499999999999</v>
      </c>
      <c r="E7" s="22"/>
      <c r="F7" s="22">
        <v>219.49600000000001</v>
      </c>
      <c r="G7" s="22">
        <v>68.938000000000002</v>
      </c>
    </row>
    <row r="8" spans="1:7" s="68" customFormat="1" ht="15" x14ac:dyDescent="0.2">
      <c r="A8" s="21" t="s">
        <v>5</v>
      </c>
      <c r="B8" s="25" t="s">
        <v>179</v>
      </c>
      <c r="C8" s="20">
        <v>224.227</v>
      </c>
      <c r="D8" s="20">
        <v>197.38499999999999</v>
      </c>
      <c r="E8" s="20"/>
      <c r="F8" s="20">
        <v>219.49600000000001</v>
      </c>
      <c r="G8" s="20">
        <v>68.938000000000002</v>
      </c>
    </row>
    <row r="9" spans="1:7" s="68" customFormat="1" ht="15" x14ac:dyDescent="0.2">
      <c r="A9" s="21"/>
      <c r="B9" s="25" t="s">
        <v>180</v>
      </c>
      <c r="C9" s="21"/>
      <c r="D9" s="21"/>
      <c r="E9" s="21"/>
      <c r="F9" s="21"/>
      <c r="G9" s="21"/>
    </row>
    <row r="10" spans="1:7" s="68" customFormat="1" ht="15" x14ac:dyDescent="0.2">
      <c r="A10" s="21"/>
      <c r="B10" s="25" t="s">
        <v>181</v>
      </c>
      <c r="C10" s="20">
        <v>197.38499999999999</v>
      </c>
      <c r="D10" s="20">
        <v>197.38499999999999</v>
      </c>
      <c r="E10" s="21"/>
      <c r="F10" s="20">
        <v>192.654</v>
      </c>
      <c r="G10" s="21"/>
    </row>
    <row r="11" spans="1:7" s="68" customFormat="1" ht="15" x14ac:dyDescent="0.2">
      <c r="A11" s="21"/>
      <c r="B11" s="25" t="s">
        <v>182</v>
      </c>
      <c r="C11" s="20"/>
      <c r="D11" s="21"/>
      <c r="E11" s="20"/>
      <c r="F11" s="20"/>
      <c r="G11" s="21"/>
    </row>
    <row r="12" spans="1:7" s="68" customFormat="1" ht="15" x14ac:dyDescent="0.2">
      <c r="A12" s="21"/>
      <c r="B12" s="25" t="s">
        <v>183</v>
      </c>
      <c r="C12" s="20">
        <v>26.841999999999999</v>
      </c>
      <c r="D12" s="21"/>
      <c r="E12" s="21"/>
      <c r="F12" s="20">
        <v>26.841999999999999</v>
      </c>
      <c r="G12" s="20">
        <v>68.938000000000002</v>
      </c>
    </row>
    <row r="13" spans="1:7" s="68" customFormat="1" ht="15" x14ac:dyDescent="0.2">
      <c r="A13" s="21" t="s">
        <v>8</v>
      </c>
      <c r="B13" s="25" t="s">
        <v>184</v>
      </c>
      <c r="C13" s="20">
        <v>26.841999999999999</v>
      </c>
      <c r="D13" s="21"/>
      <c r="E13" s="21"/>
      <c r="F13" s="21">
        <v>26.841999999999999</v>
      </c>
      <c r="G13" s="21"/>
    </row>
    <row r="14" spans="1:7" s="68" customFormat="1" ht="30" x14ac:dyDescent="0.2">
      <c r="A14" s="21" t="s">
        <v>9</v>
      </c>
      <c r="B14" s="25" t="s">
        <v>185</v>
      </c>
      <c r="C14" s="21"/>
      <c r="D14" s="21"/>
      <c r="E14" s="21"/>
      <c r="F14" s="21"/>
      <c r="G14" s="21"/>
    </row>
    <row r="15" spans="1:7" s="68" customFormat="1" ht="30" x14ac:dyDescent="0.2">
      <c r="A15" s="21" t="s">
        <v>22</v>
      </c>
      <c r="B15" s="25" t="s">
        <v>186</v>
      </c>
      <c r="C15" s="20">
        <v>197.38499999999999</v>
      </c>
      <c r="D15" s="20">
        <v>197.38499999999999</v>
      </c>
      <c r="E15" s="20"/>
      <c r="F15" s="20"/>
      <c r="G15" s="20"/>
    </row>
    <row r="16" spans="1:7" s="34" customFormat="1" ht="15" x14ac:dyDescent="0.25">
      <c r="A16" s="23" t="s">
        <v>187</v>
      </c>
      <c r="B16" s="26" t="s">
        <v>188</v>
      </c>
      <c r="C16" s="22">
        <v>8.9830000000000005</v>
      </c>
      <c r="D16" s="22">
        <v>4.7309999999999999</v>
      </c>
      <c r="E16" s="22"/>
      <c r="F16" s="22">
        <v>4.1289999999999996</v>
      </c>
      <c r="G16" s="22">
        <v>0.123</v>
      </c>
    </row>
    <row r="17" spans="1:9" s="68" customFormat="1" ht="15" x14ac:dyDescent="0.2">
      <c r="A17" s="21"/>
      <c r="B17" s="25" t="s">
        <v>189</v>
      </c>
      <c r="C17" s="20">
        <v>4.01</v>
      </c>
      <c r="D17" s="20">
        <v>2.4</v>
      </c>
      <c r="E17" s="20"/>
      <c r="F17" s="20">
        <v>1.88</v>
      </c>
      <c r="G17" s="20">
        <v>0.18</v>
      </c>
    </row>
    <row r="18" spans="1:9" s="68" customFormat="1" ht="30" x14ac:dyDescent="0.2">
      <c r="A18" s="21" t="s">
        <v>190</v>
      </c>
      <c r="B18" s="25" t="s">
        <v>191</v>
      </c>
      <c r="C18" s="20">
        <v>148.29400000000001</v>
      </c>
      <c r="D18" s="21"/>
      <c r="E18" s="21"/>
      <c r="F18" s="20">
        <v>81.480999999999995</v>
      </c>
      <c r="G18" s="20">
        <v>68.813000000000002</v>
      </c>
    </row>
    <row r="19" spans="1:9" s="34" customFormat="1" ht="15" x14ac:dyDescent="0.25">
      <c r="A19" s="23" t="s">
        <v>192</v>
      </c>
      <c r="B19" s="26" t="s">
        <v>193</v>
      </c>
      <c r="C19" s="22">
        <v>215.244</v>
      </c>
      <c r="D19" s="22">
        <v>192.654</v>
      </c>
      <c r="E19" s="22"/>
      <c r="F19" s="22">
        <v>215.36699999999999</v>
      </c>
      <c r="G19" s="22">
        <v>68.814999999999998</v>
      </c>
      <c r="H19" s="69"/>
    </row>
    <row r="20" spans="1:9" s="68" customFormat="1" ht="30" x14ac:dyDescent="0.2">
      <c r="A20" s="21" t="s">
        <v>19</v>
      </c>
      <c r="B20" s="25" t="s">
        <v>194</v>
      </c>
      <c r="C20" s="20">
        <v>42.744</v>
      </c>
      <c r="D20" s="21"/>
      <c r="E20" s="21"/>
      <c r="F20" s="20">
        <v>42.741999999999997</v>
      </c>
      <c r="G20" s="20">
        <v>2E-3</v>
      </c>
      <c r="H20" s="70"/>
    </row>
    <row r="21" spans="1:9" s="68" customFormat="1" ht="30" x14ac:dyDescent="0.2">
      <c r="A21" s="21" t="s">
        <v>20</v>
      </c>
      <c r="B21" s="25" t="s">
        <v>259</v>
      </c>
      <c r="C21" s="20"/>
      <c r="D21" s="21"/>
      <c r="E21" s="21"/>
      <c r="F21" s="20"/>
      <c r="G21" s="20"/>
      <c r="H21" s="70"/>
    </row>
    <row r="22" spans="1:9" s="68" customFormat="1" ht="15" x14ac:dyDescent="0.2">
      <c r="A22" s="21" t="s">
        <v>21</v>
      </c>
      <c r="B22" s="25" t="s">
        <v>260</v>
      </c>
      <c r="C22" s="21"/>
      <c r="D22" s="21"/>
      <c r="E22" s="21"/>
      <c r="F22" s="21"/>
      <c r="G22" s="21"/>
    </row>
    <row r="23" spans="1:9" s="68" customFormat="1" ht="15" x14ac:dyDescent="0.2">
      <c r="A23" s="21" t="s">
        <v>262</v>
      </c>
      <c r="B23" s="25" t="s">
        <v>195</v>
      </c>
      <c r="C23" s="20"/>
      <c r="D23" s="21"/>
      <c r="E23" s="21"/>
      <c r="F23" s="20"/>
      <c r="G23" s="20"/>
      <c r="I23" s="98"/>
    </row>
    <row r="24" spans="1:9" ht="15" x14ac:dyDescent="0.25">
      <c r="A24" s="21" t="s">
        <v>263</v>
      </c>
      <c r="B24" s="2" t="s">
        <v>261</v>
      </c>
      <c r="C24" s="31">
        <v>22.206</v>
      </c>
      <c r="D24" s="31"/>
      <c r="E24" s="31"/>
      <c r="F24" s="31">
        <v>22.206</v>
      </c>
      <c r="G24" s="12"/>
    </row>
    <row r="25" spans="1:9" ht="15" x14ac:dyDescent="0.2">
      <c r="A25" s="8"/>
      <c r="B25" s="8"/>
      <c r="C25" s="8"/>
      <c r="D25" s="8"/>
      <c r="E25" s="8"/>
      <c r="F25" s="8"/>
      <c r="G25" s="8"/>
    </row>
    <row r="26" spans="1:9" ht="15.75" x14ac:dyDescent="0.25">
      <c r="A26" s="143" t="s">
        <v>271</v>
      </c>
      <c r="B26" s="143"/>
      <c r="C26" s="143"/>
      <c r="D26" s="143"/>
      <c r="E26" s="143"/>
      <c r="F26" s="143"/>
      <c r="G26" s="143"/>
    </row>
    <row r="27" spans="1:9" ht="15" x14ac:dyDescent="0.2">
      <c r="A27" s="8"/>
      <c r="B27" s="8"/>
      <c r="C27" s="8"/>
      <c r="D27" s="8"/>
      <c r="E27" s="8"/>
      <c r="F27" s="8"/>
      <c r="G27" s="8"/>
    </row>
    <row r="28" spans="1:9" s="4" customFormat="1" ht="15" x14ac:dyDescent="0.2">
      <c r="A28" s="144" t="s">
        <v>12</v>
      </c>
      <c r="B28" s="144" t="s">
        <v>13</v>
      </c>
      <c r="C28" s="146" t="str">
        <f>+C4</f>
        <v>2022факт</v>
      </c>
      <c r="D28" s="147"/>
      <c r="E28" s="147"/>
      <c r="F28" s="147"/>
      <c r="G28" s="148"/>
    </row>
    <row r="29" spans="1:9" s="4" customFormat="1" ht="15" x14ac:dyDescent="0.2">
      <c r="A29" s="144"/>
      <c r="B29" s="144"/>
      <c r="C29" s="78" t="s">
        <v>14</v>
      </c>
      <c r="D29" s="78" t="s">
        <v>15</v>
      </c>
      <c r="E29" s="78" t="s">
        <v>16</v>
      </c>
      <c r="F29" s="78" t="s">
        <v>17</v>
      </c>
      <c r="G29" s="78" t="s">
        <v>18</v>
      </c>
    </row>
    <row r="30" spans="1:9" s="5" customFormat="1" ht="15" x14ac:dyDescent="0.2">
      <c r="A30" s="10">
        <v>1</v>
      </c>
      <c r="B30" s="10">
        <v>2</v>
      </c>
      <c r="C30" s="10">
        <v>3</v>
      </c>
      <c r="D30" s="10">
        <v>4</v>
      </c>
      <c r="E30" s="10">
        <v>5</v>
      </c>
      <c r="F30" s="10">
        <v>6</v>
      </c>
      <c r="G30" s="10">
        <v>7</v>
      </c>
    </row>
    <row r="31" spans="1:9" s="6" customFormat="1" ht="15" x14ac:dyDescent="0.25">
      <c r="A31" s="27" t="s">
        <v>196</v>
      </c>
      <c r="B31" s="28" t="s">
        <v>197</v>
      </c>
      <c r="C31" s="11">
        <v>36.216000000000001</v>
      </c>
      <c r="D31" s="11">
        <v>32.616</v>
      </c>
      <c r="E31" s="11"/>
      <c r="F31" s="11">
        <v>35.433999999999997</v>
      </c>
      <c r="G31" s="11">
        <v>10.134</v>
      </c>
    </row>
    <row r="32" spans="1:9" ht="15" x14ac:dyDescent="0.25">
      <c r="A32" s="29" t="s">
        <v>5</v>
      </c>
      <c r="B32" s="30" t="s">
        <v>198</v>
      </c>
      <c r="C32" s="12">
        <v>36.216000000000001</v>
      </c>
      <c r="D32" s="12">
        <v>32.616</v>
      </c>
      <c r="E32" s="12"/>
      <c r="F32" s="12">
        <v>31.834</v>
      </c>
      <c r="G32" s="12">
        <v>10.134</v>
      </c>
    </row>
    <row r="33" spans="1:7" ht="15" x14ac:dyDescent="0.25">
      <c r="A33" s="29" t="s">
        <v>8</v>
      </c>
      <c r="B33" s="30" t="s">
        <v>199</v>
      </c>
      <c r="C33" s="12">
        <v>3.6</v>
      </c>
      <c r="D33" s="12"/>
      <c r="E33" s="12"/>
      <c r="F33" s="12">
        <v>3.6</v>
      </c>
      <c r="G33" s="12"/>
    </row>
    <row r="34" spans="1:7" ht="30" x14ac:dyDescent="0.25">
      <c r="A34" s="29"/>
      <c r="B34" s="30" t="s">
        <v>200</v>
      </c>
      <c r="C34" s="12"/>
      <c r="D34" s="12"/>
      <c r="E34" s="12"/>
      <c r="F34" s="12"/>
      <c r="G34" s="12"/>
    </row>
    <row r="35" spans="1:7" s="6" customFormat="1" ht="15" x14ac:dyDescent="0.25">
      <c r="A35" s="29"/>
      <c r="B35" s="30" t="s">
        <v>201</v>
      </c>
      <c r="C35" s="11">
        <v>32.616</v>
      </c>
      <c r="D35" s="11">
        <v>32.616</v>
      </c>
      <c r="E35" s="11"/>
      <c r="F35" s="11"/>
      <c r="G35" s="11"/>
    </row>
    <row r="36" spans="1:7" ht="15" x14ac:dyDescent="0.25">
      <c r="A36" s="27" t="s">
        <v>187</v>
      </c>
      <c r="B36" s="28" t="s">
        <v>202</v>
      </c>
      <c r="C36" s="12">
        <v>1.4510000000000001</v>
      </c>
      <c r="D36" s="12">
        <v>0.78200000000000003</v>
      </c>
      <c r="E36" s="13"/>
      <c r="F36" s="12">
        <v>0.66700000000000004</v>
      </c>
      <c r="G36" s="12">
        <v>2E-3</v>
      </c>
    </row>
    <row r="37" spans="1:7" s="6" customFormat="1" ht="15" x14ac:dyDescent="0.25">
      <c r="A37" s="29"/>
      <c r="B37" s="30" t="s">
        <v>203</v>
      </c>
      <c r="C37" s="11">
        <v>4.01</v>
      </c>
      <c r="D37" s="11">
        <v>2.4</v>
      </c>
      <c r="E37" s="11"/>
      <c r="F37" s="11">
        <v>1.88</v>
      </c>
      <c r="G37" s="11">
        <v>0.02</v>
      </c>
    </row>
    <row r="38" spans="1:7" s="6" customFormat="1" ht="30" x14ac:dyDescent="0.25">
      <c r="A38" s="29" t="s">
        <v>190</v>
      </c>
      <c r="B38" s="30" t="s">
        <v>25</v>
      </c>
      <c r="C38" s="11">
        <v>22.13</v>
      </c>
      <c r="D38" s="11"/>
      <c r="E38" s="11"/>
      <c r="F38" s="11">
        <v>11.997</v>
      </c>
      <c r="G38" s="11">
        <v>10.132</v>
      </c>
    </row>
    <row r="39" spans="1:7" ht="15" x14ac:dyDescent="0.25">
      <c r="A39" s="27" t="s">
        <v>192</v>
      </c>
      <c r="B39" s="28" t="s">
        <v>204</v>
      </c>
      <c r="C39" s="12">
        <v>34.765000000000001</v>
      </c>
      <c r="D39" s="12">
        <v>31.834</v>
      </c>
      <c r="E39" s="12"/>
      <c r="F39" s="12">
        <v>34.767000000000003</v>
      </c>
      <c r="G39" s="12">
        <v>10.132</v>
      </c>
    </row>
    <row r="40" spans="1:7" ht="45" x14ac:dyDescent="0.25">
      <c r="A40" s="29" t="s">
        <v>19</v>
      </c>
      <c r="B40" s="30" t="s">
        <v>205</v>
      </c>
      <c r="C40" s="12">
        <v>8.0869999999999997</v>
      </c>
      <c r="D40" s="12"/>
      <c r="E40" s="12"/>
      <c r="F40" s="12">
        <v>8.0869999999999997</v>
      </c>
      <c r="G40" s="12">
        <v>0</v>
      </c>
    </row>
    <row r="41" spans="1:7" ht="30" x14ac:dyDescent="0.25">
      <c r="A41" s="29" t="s">
        <v>20</v>
      </c>
      <c r="B41" s="30" t="s">
        <v>206</v>
      </c>
      <c r="C41" s="12"/>
      <c r="D41" s="12"/>
      <c r="E41" s="12"/>
      <c r="F41" s="12"/>
      <c r="G41" s="12"/>
    </row>
    <row r="42" spans="1:7" ht="15" x14ac:dyDescent="0.25">
      <c r="A42" s="29" t="s">
        <v>21</v>
      </c>
      <c r="B42" s="30" t="s">
        <v>207</v>
      </c>
      <c r="C42" s="12">
        <v>4.5490000000000004</v>
      </c>
      <c r="D42" s="31"/>
      <c r="E42" s="31"/>
      <c r="F42" s="12">
        <v>4.5490000000000004</v>
      </c>
      <c r="G42" s="31"/>
    </row>
  </sheetData>
  <mergeCells count="8">
    <mergeCell ref="A1:G1"/>
    <mergeCell ref="A4:A5"/>
    <mergeCell ref="B4:B5"/>
    <mergeCell ref="C4:G4"/>
    <mergeCell ref="A28:A29"/>
    <mergeCell ref="B28:B29"/>
    <mergeCell ref="C28:G28"/>
    <mergeCell ref="A26:G26"/>
  </mergeCells>
  <hyperlinks>
    <hyperlink ref="G2" location="'информация для раскрытия'!A1" display="'информация для раскрытия'!A1"/>
  </hyperlinks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showGridLines="0" view="pageBreakPreview" zoomScaleSheetLayoutView="100" workbookViewId="0">
      <selection activeCell="B8" sqref="B8"/>
    </sheetView>
  </sheetViews>
  <sheetFormatPr defaultRowHeight="15" x14ac:dyDescent="0.2"/>
  <cols>
    <col min="1" max="1" width="65.5703125" style="8" customWidth="1"/>
    <col min="2" max="2" width="19.7109375" style="8" customWidth="1"/>
    <col min="3" max="3" width="14.5703125" style="8" customWidth="1"/>
    <col min="4" max="16384" width="9.140625" style="8"/>
  </cols>
  <sheetData>
    <row r="1" spans="1:5" x14ac:dyDescent="0.2">
      <c r="A1" s="149" t="s">
        <v>272</v>
      </c>
      <c r="B1" s="149"/>
    </row>
    <row r="2" spans="1:5" s="76" customFormat="1" x14ac:dyDescent="0.2">
      <c r="B2" s="77" t="s">
        <v>220</v>
      </c>
    </row>
    <row r="3" spans="1:5" x14ac:dyDescent="0.2">
      <c r="A3" s="43"/>
      <c r="B3" s="19"/>
    </row>
    <row r="4" spans="1:5" ht="30" x14ac:dyDescent="0.2">
      <c r="A4" s="10" t="s">
        <v>1</v>
      </c>
      <c r="B4" s="79" t="s">
        <v>245</v>
      </c>
    </row>
    <row r="5" spans="1:5" ht="18" customHeight="1" x14ac:dyDescent="0.2">
      <c r="A5" s="2" t="s">
        <v>26</v>
      </c>
      <c r="B5" s="10">
        <v>2.7062330000000001</v>
      </c>
    </row>
    <row r="6" spans="1:5" ht="18" customHeight="1" x14ac:dyDescent="0.2">
      <c r="A6" s="2" t="s">
        <v>23</v>
      </c>
      <c r="B6" s="72">
        <f>+B5/(B5+B7)</f>
        <v>3.9999758780539851E-2</v>
      </c>
      <c r="E6" s="44"/>
    </row>
    <row r="7" spans="1:5" ht="18" customHeight="1" x14ac:dyDescent="0.2">
      <c r="A7" s="2" t="s">
        <v>24</v>
      </c>
      <c r="B7" s="73">
        <f>+'3'!C20+'3'!C24</f>
        <v>64.95</v>
      </c>
    </row>
    <row r="8" spans="1:5" ht="18" customHeight="1" x14ac:dyDescent="0.2">
      <c r="A8" s="2" t="s">
        <v>27</v>
      </c>
      <c r="B8" s="73">
        <f>+B9/B5</f>
        <v>2604.5569616511216</v>
      </c>
    </row>
    <row r="9" spans="1:5" ht="18" customHeight="1" x14ac:dyDescent="0.2">
      <c r="A9" s="2" t="s">
        <v>256</v>
      </c>
      <c r="B9" s="73">
        <v>7048.5379999999996</v>
      </c>
    </row>
    <row r="10" spans="1:5" ht="18" customHeight="1" x14ac:dyDescent="0.2">
      <c r="A10" s="85"/>
      <c r="B10" s="95"/>
    </row>
    <row r="11" spans="1:5" x14ac:dyDescent="0.2">
      <c r="A11" s="85" t="s">
        <v>10</v>
      </c>
      <c r="B11" s="45"/>
    </row>
    <row r="12" spans="1:5" ht="33.75" customHeight="1" x14ac:dyDescent="0.2">
      <c r="A12" s="150" t="s">
        <v>273</v>
      </c>
      <c r="B12" s="150"/>
    </row>
    <row r="13" spans="1:5" x14ac:dyDescent="0.2">
      <c r="A13" s="85"/>
      <c r="B13" s="85"/>
    </row>
    <row r="14" spans="1:5" ht="11.25" customHeight="1" x14ac:dyDescent="0.2">
      <c r="A14" s="45"/>
      <c r="B14" s="45"/>
    </row>
    <row r="15" spans="1:5" ht="37.5" customHeight="1" x14ac:dyDescent="0.2">
      <c r="A15" s="150" t="s">
        <v>297</v>
      </c>
      <c r="B15" s="150"/>
    </row>
    <row r="16" spans="1:5" x14ac:dyDescent="0.2">
      <c r="A16" s="78" t="s">
        <v>254</v>
      </c>
      <c r="B16" s="78" t="s">
        <v>255</v>
      </c>
    </row>
    <row r="17" spans="1:2" x14ac:dyDescent="0.2">
      <c r="A17" s="78">
        <v>2020</v>
      </c>
      <c r="B17" s="94">
        <v>4</v>
      </c>
    </row>
    <row r="18" spans="1:2" x14ac:dyDescent="0.2">
      <c r="A18" s="78">
        <v>2021</v>
      </c>
      <c r="B18" s="94">
        <v>4</v>
      </c>
    </row>
    <row r="19" spans="1:2" x14ac:dyDescent="0.2">
      <c r="A19" s="78">
        <v>2022</v>
      </c>
      <c r="B19" s="94">
        <v>4</v>
      </c>
    </row>
    <row r="20" spans="1:2" x14ac:dyDescent="0.2">
      <c r="A20" s="78">
        <v>2023</v>
      </c>
      <c r="B20" s="94">
        <v>4</v>
      </c>
    </row>
    <row r="21" spans="1:2" x14ac:dyDescent="0.2">
      <c r="A21" s="78">
        <v>2024</v>
      </c>
      <c r="B21" s="94">
        <v>4</v>
      </c>
    </row>
  </sheetData>
  <mergeCells count="3">
    <mergeCell ref="A1:B1"/>
    <mergeCell ref="A15:B15"/>
    <mergeCell ref="A12:B12"/>
  </mergeCells>
  <hyperlinks>
    <hyperlink ref="B2" location="'информация для раскрытия'!A1" display="'информация для раскрытия'!A1"/>
  </hyperlinks>
  <pageMargins left="0.70866141732283472" right="0.70866141732283472" top="0.74803149606299213" bottom="0.55118110236220474" header="0.31496062992125984" footer="0.31496062992125984"/>
  <pageSetup paperSize="9" orientation="portrait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showGridLines="0" view="pageBreakPreview" zoomScaleNormal="100" zoomScaleSheetLayoutView="100" workbookViewId="0"/>
  </sheetViews>
  <sheetFormatPr defaultRowHeight="15" x14ac:dyDescent="0.2"/>
  <cols>
    <col min="1" max="16384" width="9.140625" style="8"/>
  </cols>
  <sheetData>
    <row r="1" spans="1:8" x14ac:dyDescent="0.2">
      <c r="A1" s="38" t="s">
        <v>274</v>
      </c>
      <c r="H1" s="19" t="s">
        <v>220</v>
      </c>
    </row>
    <row r="3" spans="1:8" x14ac:dyDescent="0.2">
      <c r="A3" s="71" t="s">
        <v>28</v>
      </c>
    </row>
    <row r="5" spans="1:8" x14ac:dyDescent="0.2">
      <c r="A5" s="71" t="s">
        <v>30</v>
      </c>
    </row>
  </sheetData>
  <hyperlinks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view="pageBreakPreview" zoomScaleNormal="100" zoomScaleSheetLayoutView="100" workbookViewId="0">
      <selection activeCell="L25" sqref="L25"/>
    </sheetView>
  </sheetViews>
  <sheetFormatPr defaultRowHeight="12.75" x14ac:dyDescent="0.2"/>
  <cols>
    <col min="1" max="1" width="9.140625" style="14" customWidth="1"/>
    <col min="2" max="7" width="9.140625" style="14"/>
    <col min="8" max="8" width="7.85546875" style="14" customWidth="1"/>
    <col min="9" max="9" width="12.7109375" style="14" customWidth="1"/>
    <col min="10" max="10" width="7.42578125" style="14" customWidth="1"/>
    <col min="11" max="11" width="11.140625" style="14" customWidth="1"/>
    <col min="12" max="12" width="29.5703125" style="14" customWidth="1"/>
    <col min="13" max="13" width="13.140625" style="14" customWidth="1"/>
    <col min="14" max="16384" width="9.140625" style="14"/>
  </cols>
  <sheetData>
    <row r="1" spans="1:12" ht="22.5" customHeight="1" x14ac:dyDescent="0.2">
      <c r="L1" s="32" t="s">
        <v>220</v>
      </c>
    </row>
    <row r="2" spans="1:12" ht="15.75" x14ac:dyDescent="0.2">
      <c r="A2" s="158" t="s">
        <v>175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</row>
    <row r="3" spans="1:12" ht="12" customHeight="1" x14ac:dyDescent="0.2"/>
    <row r="4" spans="1:12" ht="48" customHeight="1" x14ac:dyDescent="0.2">
      <c r="A4" s="157" t="s">
        <v>298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</row>
    <row r="5" spans="1:12" ht="12" customHeight="1" x14ac:dyDescent="0.2"/>
    <row r="6" spans="1:12" ht="15.75" x14ac:dyDescent="0.25">
      <c r="A6" s="160" t="s">
        <v>174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</row>
    <row r="7" spans="1:12" ht="15" customHeight="1" x14ac:dyDescent="0.25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</row>
    <row r="8" spans="1:12" ht="15" customHeight="1" x14ac:dyDescent="0.25">
      <c r="A8" s="155" t="s">
        <v>160</v>
      </c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</row>
    <row r="9" spans="1:12" s="15" customFormat="1" ht="15" customHeight="1" x14ac:dyDescent="0.25">
      <c r="A9" s="161" t="s">
        <v>161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</row>
    <row r="10" spans="1:12" ht="106.5" customHeight="1" x14ac:dyDescent="0.2">
      <c r="A10" s="154" t="s">
        <v>162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</row>
    <row r="11" spans="1:12" ht="30" customHeight="1" x14ac:dyDescent="0.2">
      <c r="A11" s="154" t="s">
        <v>163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</row>
    <row r="12" spans="1:12" ht="30" customHeight="1" x14ac:dyDescent="0.2">
      <c r="A12" s="154" t="s">
        <v>264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</row>
    <row r="13" spans="1:12" ht="15" customHeight="1" x14ac:dyDescent="0.25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5" customHeight="1" x14ac:dyDescent="0.25">
      <c r="A14" s="155" t="s">
        <v>164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</row>
    <row r="15" spans="1:12" s="18" customFormat="1" ht="78" customHeight="1" x14ac:dyDescent="0.25">
      <c r="A15" s="153" t="s">
        <v>165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</row>
    <row r="16" spans="1:12" s="18" customFormat="1" ht="45.75" customHeight="1" x14ac:dyDescent="0.25">
      <c r="A16" s="153" t="s">
        <v>166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</row>
    <row r="17" spans="1:13" s="18" customFormat="1" ht="31.5" customHeight="1" x14ac:dyDescent="0.25">
      <c r="A17" s="156" t="s">
        <v>167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</row>
    <row r="18" spans="1:13" s="18" customFormat="1" ht="48.75" customHeight="1" x14ac:dyDescent="0.25">
      <c r="A18" s="153" t="s">
        <v>168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19" spans="1:13" s="18" customFormat="1" ht="45" customHeight="1" x14ac:dyDescent="0.25">
      <c r="A19" s="153" t="s">
        <v>169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</row>
    <row r="20" spans="1:13" s="18" customFormat="1" ht="15" x14ac:dyDescent="0.25">
      <c r="A20" s="153" t="s">
        <v>170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</row>
    <row r="21" spans="1:13" s="18" customFormat="1" ht="75.75" customHeight="1" x14ac:dyDescent="0.25">
      <c r="A21" s="159" t="s">
        <v>171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</row>
    <row r="22" spans="1:13" s="18" customFormat="1" ht="33" customHeight="1" x14ac:dyDescent="0.25">
      <c r="A22" s="153" t="s">
        <v>172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</row>
    <row r="23" spans="1:13" s="18" customFormat="1" ht="48" customHeight="1" x14ac:dyDescent="0.25">
      <c r="A23" s="153" t="s">
        <v>173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</row>
    <row r="24" spans="1:13" ht="15" customHeight="1" x14ac:dyDescent="0.25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</row>
    <row r="25" spans="1:13" s="37" customFormat="1" ht="30" customHeight="1" x14ac:dyDescent="0.25">
      <c r="A25" s="151" t="s">
        <v>241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93" t="s">
        <v>300</v>
      </c>
      <c r="M25" s="74"/>
    </row>
  </sheetData>
  <mergeCells count="21">
    <mergeCell ref="A4:L4"/>
    <mergeCell ref="A2:L2"/>
    <mergeCell ref="A19:L19"/>
    <mergeCell ref="A20:L20"/>
    <mergeCell ref="A21:L21"/>
    <mergeCell ref="A11:L11"/>
    <mergeCell ref="A6:L6"/>
    <mergeCell ref="A7:L7"/>
    <mergeCell ref="A8:L8"/>
    <mergeCell ref="A9:L9"/>
    <mergeCell ref="A10:L10"/>
    <mergeCell ref="A25:K25"/>
    <mergeCell ref="A24:L24"/>
    <mergeCell ref="A22:L22"/>
    <mergeCell ref="A23:L23"/>
    <mergeCell ref="A12:L12"/>
    <mergeCell ref="A14:L14"/>
    <mergeCell ref="A15:L15"/>
    <mergeCell ref="A16:L16"/>
    <mergeCell ref="A17:L17"/>
    <mergeCell ref="A18:L18"/>
  </mergeCells>
  <hyperlinks>
    <hyperlink ref="L1" location="'информация для раскрытия'!A1" display="'информация для раскрытия'!A1"/>
  </hyperlink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showGridLines="0" view="pageBreakPreview" zoomScaleNormal="100" zoomScaleSheetLayoutView="100" workbookViewId="0">
      <selection activeCell="A5" sqref="A5"/>
    </sheetView>
  </sheetViews>
  <sheetFormatPr defaultRowHeight="15" x14ac:dyDescent="0.2"/>
  <cols>
    <col min="1" max="1" width="13.5703125" style="8" customWidth="1"/>
    <col min="2" max="2" width="12.5703125" style="8" customWidth="1"/>
    <col min="3" max="3" width="12.85546875" style="8" customWidth="1"/>
    <col min="4" max="4" width="13.28515625" style="8" customWidth="1"/>
    <col min="5" max="5" width="12.42578125" style="8" customWidth="1"/>
    <col min="6" max="6" width="10.85546875" style="8" customWidth="1"/>
    <col min="7" max="7" width="11.5703125" style="8" customWidth="1"/>
    <col min="8" max="16384" width="9.140625" style="8"/>
  </cols>
  <sheetData>
    <row r="1" spans="1:7" x14ac:dyDescent="0.2">
      <c r="A1" s="38" t="s">
        <v>232</v>
      </c>
      <c r="G1" s="19" t="s">
        <v>220</v>
      </c>
    </row>
    <row r="3" spans="1:7" ht="62.25" customHeight="1" x14ac:dyDescent="0.2">
      <c r="A3" s="150" t="s">
        <v>235</v>
      </c>
      <c r="B3" s="150"/>
      <c r="C3" s="150"/>
      <c r="D3" s="150"/>
      <c r="E3" s="150"/>
      <c r="F3" s="150"/>
      <c r="G3" s="150"/>
    </row>
    <row r="5" spans="1:7" x14ac:dyDescent="0.2">
      <c r="A5" s="32" t="s">
        <v>300</v>
      </c>
    </row>
  </sheetData>
  <mergeCells count="1">
    <mergeCell ref="A3:G3"/>
  </mergeCells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showGridLines="0" view="pageBreakPreview" zoomScaleNormal="100" zoomScaleSheetLayoutView="100" workbookViewId="0">
      <selection activeCell="L40" sqref="L40"/>
    </sheetView>
  </sheetViews>
  <sheetFormatPr defaultRowHeight="15" x14ac:dyDescent="0.2"/>
  <cols>
    <col min="1" max="2" width="9.140625" style="8"/>
    <col min="3" max="3" width="12.42578125" style="8" customWidth="1"/>
    <col min="4" max="4" width="9.140625" style="8"/>
    <col min="5" max="5" width="11.140625" style="8" customWidth="1"/>
    <col min="6" max="6" width="9.140625" style="8"/>
    <col min="7" max="8" width="13" style="8" customWidth="1"/>
    <col min="9" max="16384" width="9.140625" style="8"/>
  </cols>
  <sheetData>
    <row r="1" spans="1:8" x14ac:dyDescent="0.2">
      <c r="H1" s="32" t="s">
        <v>220</v>
      </c>
    </row>
    <row r="2" spans="1:8" ht="54.75" customHeight="1" x14ac:dyDescent="0.25">
      <c r="A2" s="162" t="s">
        <v>243</v>
      </c>
      <c r="B2" s="162"/>
      <c r="C2" s="162"/>
      <c r="D2" s="162"/>
      <c r="E2" s="162"/>
      <c r="F2" s="162"/>
      <c r="G2" s="162"/>
      <c r="H2" s="162"/>
    </row>
    <row r="3" spans="1:8" s="38" customFormat="1" ht="15.75" customHeight="1" x14ac:dyDescent="0.2">
      <c r="A3" s="163" t="s">
        <v>251</v>
      </c>
      <c r="B3" s="164"/>
      <c r="C3" s="164"/>
      <c r="D3" s="164"/>
      <c r="E3" s="164"/>
      <c r="F3" s="164"/>
      <c r="G3" s="164"/>
      <c r="H3" s="164"/>
    </row>
  </sheetData>
  <mergeCells count="2">
    <mergeCell ref="A2:H2"/>
    <mergeCell ref="A3:H3"/>
  </mergeCells>
  <hyperlinks>
    <hyperlink ref="A3" r:id="rId1"/>
    <hyperlink ref="H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showGridLines="0" view="pageBreakPreview" zoomScaleNormal="100" zoomScaleSheetLayoutView="100" workbookViewId="0">
      <selection activeCell="C48" sqref="C48"/>
    </sheetView>
  </sheetViews>
  <sheetFormatPr defaultRowHeight="12.75" x14ac:dyDescent="0.2"/>
  <cols>
    <col min="7" max="7" width="17.28515625" customWidth="1"/>
  </cols>
  <sheetData>
    <row r="1" spans="1:7" x14ac:dyDescent="0.2">
      <c r="G1" s="32" t="s">
        <v>220</v>
      </c>
    </row>
    <row r="2" spans="1:7" s="8" customFormat="1" ht="15" x14ac:dyDescent="0.2">
      <c r="A2" s="8" t="s">
        <v>267</v>
      </c>
    </row>
    <row r="4" spans="1:7" ht="15" x14ac:dyDescent="0.2">
      <c r="A4" s="8" t="s">
        <v>268</v>
      </c>
    </row>
  </sheetData>
  <hyperlinks>
    <hyperlink ref="G1" location="'информация для раскрытия'!A1" display="'информация для раскрытия'!A1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showGridLines="0" view="pageBreakPreview" zoomScaleNormal="100" zoomScaleSheetLayoutView="100" workbookViewId="0">
      <selection activeCell="A3" sqref="A3:I3"/>
    </sheetView>
  </sheetViews>
  <sheetFormatPr defaultRowHeight="15" x14ac:dyDescent="0.2"/>
  <cols>
    <col min="1" max="4" width="9.140625" style="8"/>
    <col min="5" max="5" width="9.28515625" style="8" customWidth="1"/>
    <col min="6" max="7" width="9.140625" style="8"/>
    <col min="8" max="8" width="13" style="8" customWidth="1"/>
    <col min="9" max="9" width="13.140625" style="8" customWidth="1"/>
    <col min="10" max="16384" width="9.140625" style="8"/>
  </cols>
  <sheetData>
    <row r="1" spans="1:9" x14ac:dyDescent="0.2">
      <c r="I1" s="32" t="s">
        <v>220</v>
      </c>
    </row>
    <row r="2" spans="1:9" ht="82.5" customHeight="1" x14ac:dyDescent="0.25">
      <c r="A2" s="165" t="s">
        <v>301</v>
      </c>
      <c r="B2" s="165"/>
      <c r="C2" s="165"/>
      <c r="D2" s="165"/>
      <c r="E2" s="165"/>
      <c r="F2" s="165"/>
      <c r="G2" s="165"/>
      <c r="H2" s="165"/>
      <c r="I2" s="165"/>
    </row>
    <row r="3" spans="1:9" ht="20.25" customHeight="1" x14ac:dyDescent="0.2">
      <c r="A3" s="166" t="s">
        <v>300</v>
      </c>
      <c r="B3" s="167"/>
      <c r="C3" s="167"/>
      <c r="D3" s="167"/>
      <c r="E3" s="167"/>
      <c r="F3" s="167"/>
      <c r="G3" s="167"/>
      <c r="H3" s="167"/>
      <c r="I3" s="167"/>
    </row>
  </sheetData>
  <mergeCells count="2">
    <mergeCell ref="A2:I2"/>
    <mergeCell ref="A3:I3"/>
  </mergeCells>
  <hyperlinks>
    <hyperlink ref="I1" location="'информация для раскрытия'!A1" display="'информация для раскрытия'!A1"/>
    <hyperlink ref="A3" r:id="rId1"/>
  </hyperlinks>
  <pageMargins left="0.98425196850393704" right="0.39370078740157483" top="0.78740157480314965" bottom="0.78740157480314965" header="0" footer="0"/>
  <pageSetup paperSize="9" scale="9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showGridLines="0" view="pageBreakPreview" zoomScaleNormal="100" zoomScaleSheetLayoutView="100" workbookViewId="0">
      <selection activeCell="B5" sqref="B5"/>
    </sheetView>
  </sheetViews>
  <sheetFormatPr defaultRowHeight="12.75" x14ac:dyDescent="0.2"/>
  <cols>
    <col min="9" max="9" width="5.140625" customWidth="1"/>
    <col min="10" max="10" width="11.85546875" customWidth="1"/>
  </cols>
  <sheetData>
    <row r="1" spans="1:10" s="8" customFormat="1" ht="15" x14ac:dyDescent="0.2">
      <c r="A1" s="38" t="s">
        <v>257</v>
      </c>
      <c r="J1" s="32" t="s">
        <v>220</v>
      </c>
    </row>
    <row r="2" spans="1:10" s="96" customFormat="1" ht="14.25" x14ac:dyDescent="0.2"/>
    <row r="3" spans="1:10" s="8" customFormat="1" ht="62.25" customHeight="1" x14ac:dyDescent="0.2">
      <c r="A3" s="168" t="s">
        <v>265</v>
      </c>
      <c r="B3" s="168"/>
      <c r="C3" s="168"/>
      <c r="D3" s="168"/>
      <c r="E3" s="168"/>
      <c r="F3" s="168"/>
      <c r="G3" s="168"/>
      <c r="H3" s="168"/>
      <c r="I3" s="168"/>
      <c r="J3" s="168"/>
    </row>
    <row r="4" spans="1:10" s="8" customFormat="1" ht="15" x14ac:dyDescent="0.2"/>
    <row r="5" spans="1:10" s="8" customFormat="1" ht="15" x14ac:dyDescent="0.2">
      <c r="A5" s="97" t="s">
        <v>258</v>
      </c>
      <c r="B5" s="32" t="s">
        <v>302</v>
      </c>
    </row>
  </sheetData>
  <mergeCells count="1">
    <mergeCell ref="A3:J3"/>
  </mergeCells>
  <hyperlinks>
    <hyperlink ref="J1" location="'информация для раскрытия'!A1" display="'информация для раскрытия'!A1"/>
  </hyperlinks>
  <pageMargins left="0.7" right="0.7" top="0.75" bottom="0.75" header="0.3" footer="0.3"/>
  <pageSetup paperSize="9" scale="97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65nrc8lUmLDkE7nqkC7oTHsWbLxxTaeKbu/pO9C8yS4=</DigestValue>
    </Reference>
    <Reference Type="http://www.w3.org/2000/09/xmldsig#Object" URI="#idOfficeObject">
      <DigestMethod Algorithm="urn:ietf:params:xml:ns:cpxmlsec:algorithms:gostr34112012-256"/>
      <DigestValue>YrVA3sa7P2p4qYUIv/bM2Xb8lH6JqaKi+IRXJ87qYH0=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Q8VPM3myqSGjjXNMytWDQ4FSaBg7+lz7KyWJ1t0F9nI=</DigestValue>
    </Reference>
    <Reference Type="http://www.w3.org/2000/09/xmldsig#Object" URI="#idValidSigLnImg">
      <DigestMethod Algorithm="urn:ietf:params:xml:ns:cpxmlsec:algorithms:gostr34112012-256"/>
      <DigestValue>uNC6dqJwtQe+DeS3xUhwpuDd5lm7xs6yapovgTaz0OE=</DigestValue>
    </Reference>
    <Reference Type="http://www.w3.org/2000/09/xmldsig#Object" URI="#idInvalidSigLnImg">
      <DigestMethod Algorithm="urn:ietf:params:xml:ns:cpxmlsec:algorithms:gostr34112012-256"/>
      <DigestValue>fmsnFc9PJErVghHgVpK8hNp3cJbLseUHEzo7EOowBW4=</DigestValue>
    </Reference>
  </SignedInfo>
  <SignatureValue>C59rZaw5jxd+Z0w899NkFNx/U7tu3f0NfUe81JFvRasb2lH7JkBRlWU3xRka1PKL
c13DxRpTPyFsZTHG1+QiXw==</SignatureValue>
  <KeyInfo>
    <X509Data>
      <X509Certificate>MIIJ3zCCCYygAwIBAgIRA9P6pQAtrzOpQvQ/m1Orrh0wCgYIKoUDBwEBAwIwggGJ
MR4wHAYJKoZIhvcNAQkBFg9jYUBza2Jrb250dXIucnUxGDAWBgUqhQNkARINMTAy
NjYwNTYwNjYyMDEaMBgGCCqFAwOBAwEBEgwwMDY2NjMwMDMxMjcxCzAJBgNVBAYT
AlJVMTMwMQYDVQQIDCo2NiDQodCy0LXRgNC00LvQvtCy0YHQutCw0Y8g0L7QsdC7
0LDRgdGC0YwxITAfBgNVBAcMGNCV0LrQsNGC0LXRgNC40L3QsdGD0YDQszFEMEIG
A1UECQw70YPQu9C40YbQsCDQndCw0YDQvtC00L3QvtC5INCy0L7Qu9C4LCDRgdGC
0YDQvtC10L3QuNC1IDE50JAxMDAuBgNVBAsMJ9Cj0LTQvtGB0YLQvtCy0LXRgNGP
0Y7RidC40Lkg0YbQtdC90YLRgDEpMCcGA1UECgwg0JDQniAi0J/QpCAi0KHQmtCR
INCa0J7QndCi0KPQoCIxKTAnBgNVBAMMINCQ0J4gItCf0KQgItCh0JrQkSDQmtCe
0J3QotCj0KAiMB4XDTIyMTAxMzA5NTkxOVoXDTIzMTAxMzA5NTIwOVowggH3MRUw
EwYFKoUDZAQSCjU1MDYwMDc0MTkxMDAuBgkqhkiG9w0BCQIMITU1MDYwMDc0MTkt
NTUwNjAxMDAxLTAwODAxNDk0MDIzOTEqMCgGCSqGSIb3DQEJARYbeWFyb3NoZW5r
b0Bjb3JkaWFudC1vc2h6LnJ1MRowGAYIKoUDA4EDAQESDDU1MDYxNjIxNjQ4MjEW
MBQGBSqFA2QDEgswODAxNDk0MDIzOTEYMBYGBSqFA2QBEg0xMDI1NTAxMjQ0Nzc5
MSowKAYDVQQMDCHQktC10LTRg9GJ0LjQuSDRjdC60L7QvdC+0LzQuNGB0YIxIDAe
BgNVBAoMF9CQ0J4gItCe0JzQodCa0KjQmNCd0JAiMTAwLgYDVQQJDCfQo9CbINCf
LtCSLtCR0KPQlNCV0KDQmtCY0J3QkCwg0JTQntCcIDIxETAPBgNVBAcMCNCe0LzR
gdC6MScwJQYDVQQIDB41NSDQntC80YHQutCw0Y8g0L7QsdC70LDRgdGC0YwxCzAJ
BgNVBAYTAlJVMSwwKgYDVQQqDCPQndCw0YLQsNC70YzRjyDQktCw0LvQtdGA0YzQ
tdCy0L3QsDEZMBcGA1UEBAwQ0K/RgNC+0YjQtdC90LrQvjEgMB4GA1UEAwwX0JDQ
niAi0J7QnNCh0JrQqNCY0J3QkCIwZjAfBggqhQMHAQEBATATBgcqhQMCAiQABggq
hQMHAQECAgNDAARAKlaJiaiKcNZNJrrPKLJmYuzsgFaVyZ7Jcs3cyZZ+8aBoe4wX
R8zvqEWYW5D6qmS9H0YrAoowcO4k5sWUpzb37KOCBVQwggVQMAwGBSqFA2RyBAMC
AQAwDgYDVR0PAQH/BAQDAgTwMCYGA1UdEQQfMB2BG3lhcm9zaGVua29AY29yZGlh
bnQtb3Noei5ydTATBgNVHSAEDDAKMAgGBiqFA2RxATBBBgNVHSUEOjA4BggrBgEF
BQcDAgYHKoUDAgIiBgYIKwYBBQUHAwQGByqFAwMHCAEGCCqFAwMHAQEBBgYqhQMD
BwEwgaEGCCsGAQUFBwEBBIGUMIGRMEYGCCsGAQUFBzAChjpodHRwOi8vY2RwLnNr
YmtvbnR1ci5ydS9jZXJ0aWZpY2F0ZXMvc2tia29udHVyLXExLTIwMjEuY3J0MEcG
CCsGAQUFBzAChjtodHRwOi8vY2RwMi5za2Jrb250dXIucnUvY2VydGlmaWNhdGVz
L3NrYmtvbnR1ci1xMS0yMDIxLmNydDArBgNVHRAEJDAigA8yMDIyMTAxMzA5NTkx
OVqBDzIwMjMxMDEzMDk1MjA5WjCCATMGBSqFA2RwBIIBKDCCASQMKyLQmtGA0LjQ
v9GC0L7Qn9GA0L4gQ1NQIiAo0LLQtdGA0YHQuNGPIDQuMCkMUyLQo9C00L7RgdGC
0L7QstC10YDRj9GO0YnQuNC5INGG0LXQvdGC0YAgItCa0YDQuNC/0YLQvtCf0YDQ
viDQo9CmIiDQstC10YDRgdC40LggMi4wDE/QodC10YDRgtC40YTQuNC60LDRgiDR
gdC+0L7RgtCy0LXRgtGB0YLQstC40Y8g4oSWINCh0KQvMTI0LTM5NzEg0L7RgiAx
NS4wMS4yMDIxDE/QodC10YDRgtC40YTQuNC60LDRgiDRgdC+0L7RgtCy0LXRgtGB
0YLQstC40Y8g4oSWINCh0KQvMTI4LTQyNzAg0L7RgiAxMy4wNy4yMDIyMCMGBSqF
A2RvBBoMGCLQmtGA0LjQv9GC0L7Qn9GA0L4gQ1NQIjB8BgNVHR8EdTBzMDegNaAz
hjFodHRwOi8vY2RwLnNrYmtvbnR1ci5ydS9jZHAvc2tia29udHVyLXExLTIwMjEu
Y3JsMDigNqA0hjJodHRwOi8vY2RwMi5za2Jrb250dXIucnUvY2RwL3NrYmtvbnR1
ci1xMS0yMDIxLmNybDCBggYHKoUDAgIxAgR3MHUwZRZAaHR0cHM6Ly9jYS5rb250
dXIucnUvYWJvdXQvZG9jdW1lbnRzL2NyeXB0b3Byby1saWNlbnNlLXF1YWxpZmll
ZAwd0KHQmtCRINCa0L7QvdGC0YPRgCDQuCDQlNCX0J4DAgXgBAz7svLzBUiHj6LV
9OgwggFfBgNVHSMEggFWMIIBUoAUrDjA8v8oxaRLam9Ry1xuH4Tz0huhggEspIIB
KDCCASQxHjAcBgkqhkiG9w0BCQEWD2RpdEBtaW5zdnlhei5ydTELMAkGA1UEBhMC
UlUxGDAWBgNVBAgMDzc3INCc0L7RgdC60LLQsDEZMBcGA1UEBwwQ0LMuINCc0L7R
gdC60LLQsDEuMCwGA1UECQwl0YPQu9C40YbQsCDQotCy0LXRgNGB0LrQsNGPLCDQ
tNC+0LwgNzEsMCoGA1UECgwj0JzQuNC90LrQvtC80YHQstGP0LfRjCDQoNC+0YHR
gdC40LgxGDAWBgUqhQNkARINMTA0NzcwMjAyNjcwMTEaMBgGCCqFAwOBAwEBEgww
MDc3MTA0NzQzNzUxLDAqBgNVBAMMI9Cc0LjQvdC60L7QvNGB0LLRj9C30Ywg0KDQ
vtGB0YHQuNC4ggoB+OhRAAAAAAXIMB0GA1UdDgQWBBRo83I2fmkSEUCCEc3ll3bA
zwEtojAKBggqhQMHAQEDAgNBAMN/n5HKp2gIisFy5hPY4d3Qh1dTSYLLwufovwZY
24pUsOz6j8XnBNLB64Y/zP/hjPZR/g1l+Y/DV6rKLm2zrX0=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0/09/xmldsig#sha1"/>
        <DigestValue>X8a/1M0dY64P/+ovo7iVWyqxcfw=</DigestValue>
      </Reference>
      <Reference URI="/xl/calcChain.xml?ContentType=application/vnd.openxmlformats-officedocument.spreadsheetml.calcChain+xml">
        <DigestMethod Algorithm="http://www.w3.org/2000/09/xmldsig#sha1"/>
        <DigestValue>vDyKUj12ua4uyY5MvFgY831Bo0U=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M+JI0uzCcdIW7cdndpfBkWqs4FI=</DigestValue>
      </Reference>
      <Reference URI="/xl/media/image1.emf?ContentType=image/x-emf">
        <DigestMethod Algorithm="http://www.w3.org/2000/09/xmldsig#sha1"/>
        <DigestValue>1nrA2psy4vtWLfn4+xpAaHwNLGg=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10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11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12.bin?ContentType=application/vnd.openxmlformats-officedocument.spreadsheetml.printerSettings">
        <DigestMethod Algorithm="http://www.w3.org/2000/09/xmldsig#sha1"/>
        <DigestValue>s8wEPSYVx95HV+5kYBdwhLiLrhg=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s8wEPSYVx95HV+5kYBdwhLiLrhg=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s8wEPSYVx95HV+5kYBdwhLiLrhg=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8.bin?ContentType=application/vnd.openxmlformats-officedocument.spreadsheetml.printerSettings">
        <DigestMethod Algorithm="http://www.w3.org/2000/09/xmldsig#sha1"/>
        <DigestValue>5AZMfmRarUL00C3QEiM03FXPvgA=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5AZMfmRarUL00C3QEiM03FXPvgA=</DigestValue>
      </Reference>
      <Reference URI="/xl/sharedStrings.xml?ContentType=application/vnd.openxmlformats-officedocument.spreadsheetml.sharedStrings+xml">
        <DigestMethod Algorithm="http://www.w3.org/2000/09/xmldsig#sha1"/>
        <DigestValue>MBhSwOGs6VdXzElARyMC9RmY8zg=</DigestValue>
      </Reference>
      <Reference URI="/xl/styles.xml?ContentType=application/vnd.openxmlformats-officedocument.spreadsheetml.styles+xml">
        <DigestMethod Algorithm="http://www.w3.org/2000/09/xmldsig#sha1"/>
        <DigestValue>vvEL/ACedCzL7MtMDT9n1SH26mI=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Pr5Lxw4IEvN7sju3tJwPBJFywsk=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iJZ2darYc81RVE9DJao+TZEPPcM=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LPejZ6yBAfuuMiUZm6rOO7mcndA=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UpcwGODG9isV0pFhWi9qjiVZY1g=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Vclzwqg39PLFkJdzcx3F8AQsaJo=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JRxhExjKzb5u2/rm5mMx9svql9E=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ew+sNkCbSxwNPstBsGRjC+14Sxg=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p3Vo1ELbv4NvleayWI6std39/r8=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gLMRZB7s88mg+sKljXP+o9GVNVU=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+hjSrswKsbFiQrhHb0Nj1AxI0cw=</DigestValue>
      </Reference>
      <Reference URI="/xl/worksheets/sheet1.xml?ContentType=application/vnd.openxmlformats-officedocument.spreadsheetml.worksheet+xml">
        <DigestMethod Algorithm="http://www.w3.org/2000/09/xmldsig#sha1"/>
        <DigestValue>0zBc8qqePBdAy5CSAm3aLxkWvfQ=</DigestValue>
      </Reference>
      <Reference URI="/xl/worksheets/sheet10.xml?ContentType=application/vnd.openxmlformats-officedocument.spreadsheetml.worksheet+xml">
        <DigestMethod Algorithm="http://www.w3.org/2000/09/xmldsig#sha1"/>
        <DigestValue>BnsSJnvM0QVViNp73o3w6ybeG98=</DigestValue>
      </Reference>
      <Reference URI="/xl/worksheets/sheet11.xml?ContentType=application/vnd.openxmlformats-officedocument.spreadsheetml.worksheet+xml">
        <DigestMethod Algorithm="http://www.w3.org/2000/09/xmldsig#sha1"/>
        <DigestValue>tO5+aINfJzhLrZ+6vo/PGfkHXNs=</DigestValue>
      </Reference>
      <Reference URI="/xl/worksheets/sheet12.xml?ContentType=application/vnd.openxmlformats-officedocument.spreadsheetml.worksheet+xml">
        <DigestMethod Algorithm="http://www.w3.org/2000/09/xmldsig#sha1"/>
        <DigestValue>4kkkB/drsrZmhEBVTsJQK1qWQwA=</DigestValue>
      </Reference>
      <Reference URI="/xl/worksheets/sheet2.xml?ContentType=application/vnd.openxmlformats-officedocument.spreadsheetml.worksheet+xml">
        <DigestMethod Algorithm="http://www.w3.org/2000/09/xmldsig#sha1"/>
        <DigestValue>+AzM++KVZ8ngQV14dkpzqQn0aDE=</DigestValue>
      </Reference>
      <Reference URI="/xl/worksheets/sheet3.xml?ContentType=application/vnd.openxmlformats-officedocument.spreadsheetml.worksheet+xml">
        <DigestMethod Algorithm="http://www.w3.org/2000/09/xmldsig#sha1"/>
        <DigestValue>14R/5vKE0NYM0SfxdiiyhCBv59Y=</DigestValue>
      </Reference>
      <Reference URI="/xl/worksheets/sheet4.xml?ContentType=application/vnd.openxmlformats-officedocument.spreadsheetml.worksheet+xml">
        <DigestMethod Algorithm="http://www.w3.org/2000/09/xmldsig#sha1"/>
        <DigestValue>ZOY/4Oa7nlASvU3PrCyaZjggQLo=</DigestValue>
      </Reference>
      <Reference URI="/xl/worksheets/sheet5.xml?ContentType=application/vnd.openxmlformats-officedocument.spreadsheetml.worksheet+xml">
        <DigestMethod Algorithm="http://www.w3.org/2000/09/xmldsig#sha1"/>
        <DigestValue>eyV6AyLd5sYky3VGwK1oxKnKJJc=</DigestValue>
      </Reference>
      <Reference URI="/xl/worksheets/sheet6.xml?ContentType=application/vnd.openxmlformats-officedocument.spreadsheetml.worksheet+xml">
        <DigestMethod Algorithm="http://www.w3.org/2000/09/xmldsig#sha1"/>
        <DigestValue>UA7uEuLNYlQRm1H00lMlXGspqu8=</DigestValue>
      </Reference>
      <Reference URI="/xl/worksheets/sheet7.xml?ContentType=application/vnd.openxmlformats-officedocument.spreadsheetml.worksheet+xml">
        <DigestMethod Algorithm="http://www.w3.org/2000/09/xmldsig#sha1"/>
        <DigestValue>GHOmH8cjpMGlOOixFEf+e2FVH6M=</DigestValue>
      </Reference>
      <Reference URI="/xl/worksheets/sheet8.xml?ContentType=application/vnd.openxmlformats-officedocument.spreadsheetml.worksheet+xml">
        <DigestMethod Algorithm="http://www.w3.org/2000/09/xmldsig#sha1"/>
        <DigestValue>YcOFoBET3w6/drHXlYXXOgmqRcw=</DigestValue>
      </Reference>
      <Reference URI="/xl/worksheets/sheet9.xml?ContentType=application/vnd.openxmlformats-officedocument.spreadsheetml.worksheet+xml">
        <DigestMethod Algorithm="http://www.w3.org/2000/09/xmldsig#sha1"/>
        <DigestValue>R/O5Q+igb+COCDvPwsGQCpwz4j8=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2023-03-15T09:05:27Z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{492B3C11-A14D-4205-8EB7-ED71D929F32A}</SetupID>
          <SignatureText/>
          <SignatureImage>AQAAAGwAAAAAAAAAAAAAAG0AAAA8AAAAAAAAAAAAAADKCwAAhwYAACBFTUYAAAEAtPUAAAwAAAABAAAAAAAAAAAAAAAAAAAAgAcAADgEAAAPAgAAKAEAAAAAAAAAAAAAAAAAAJgKCABAhAQARgAAACwAAAAgAAAARU1GKwFAAQAcAAAAEAAAAAIQwNsBAAAAYAAAAGAAAABGAAAA2A0AAMwNAABFTUYrIkAEAAwAAAAAAAAAHkAJAAwAAAAAAAAAJEABAAwAAAAAAAAAMEACABAAAAAEAAAAAACAPyFABwAMAAAAAAAAAAhAAAUkDQAAGA0AAAIQwNsBAAAAAAAAAAAAAAAAAAAAAAAAAAEAAAD/2P/gABBKRklGAAEBAQDIAMgAAP/bAEMACgcHCQcGCgkICQsLCgwPGRAPDg4PHhYXEhkkICYlIyAjIigtOTAoKjYrIiMyRDI2Oz1AQEAmMEZLRT5KOT9APf/bAEMBCwsLDw0PHRAQHT0pIyk9PT09PT09PT09PT09PT09PT09PT09PT09PT09PT09PT09PT09PT09PT09PT09PT09Pf/AABEIAIAA5gMBIgACEQEDEQH/xAAfAAABBQEBAQEBAQAAAAAAAAAAAQIDBAUGBwgJCgv/xAC1EAACAQMDAgQDBQUEBAAAAX0BAgMABBEFEiExQQYTUWEHInEUMoGRoQgjQrHBFVLR8CQzYnKCCQoWFxgZGiUmJygpKjQ1Njc4OTpDREVGR0hJSlNUVVZXWFlaY2RlZmdoaWpzdHV2d3h5eoOEhYaHiImKkpOUlZaXmJmaoqOkpaanqKmqsrO0tba3uLm6wsPExcbHyMnK0tPU1dbX2Nna4eLj5OXm5+jp6vHy8/T19vf4+fr/xAAfAQADAQEBAQEBAQEBAAAAAAAAAQIDBAUGBwgJCgv/xAC1EQACAQIEBAMEBwUEBAABAncAAQIDEQQFITEGEkFRB2FxEyIygQgUQpGhscEJIzNS8BVictEKFiQ04SXxFxgZGiYnKCkqNTY3ODk6Q0RFRkdISUpTVFVWV1hZWmNkZWZnaGlqc3R1dnd4eXqCg4SFhoeIiYqSk5SVlpeYmZqio6Slpqeoqaqys7S1tre4ubrCw8TFxsfIycrS09TV1tfY2dri4+Tl5ufo6ery8/T19vf4+fr/2gAMAwEAAhEDEQA/APZqKKKACiiigApCaWmyIJEZG6EYNACg0tQWlqlnAIoyxUE8scmp6ACikooAWikpaACiiigAooooAKKKKACiiigApDSE4rP1jW7XRrZZLh/nkbZDEvLyv2VR3NNK+iA0M0orlPCviTUNY1DUbXUYIIpLXY2yIkmPdn5WPc4A6etdWDxRKLi7MBaKKKQBRRRQAUUUUAFFFFABRRRQAUUUUAFIaWk70AJRmuc8ZeIH0TT40teby5fy4uCwjHdyB2FUvhzNez6FcS6hez3bG7k8uSZiSUGAMZ6DOar2bcOcDsM0tJTqgAooopgFFJS0AFFJRQAtJRSNnBx1oAjnkEUTO7BVUZLMcACuQ0q3t/FN9/wkN3uaC1lkWy5+UoOC5H4Gp/Hl9J9htdGtJCt3qs4gGDysfV2/IY/Gk8Ruum6BbaFpuEuL0C1gVOCE43t+C5NaQTS03GT+EkN3JqWrlQEvZ/3LAYLRLwp/Hk10y4xx0qrpljFp2m29nCoEcEYjUAYGBVscdKiUuZ3YhaKKKQBRRRQAUUUUAFFFFABRRRQAUUUmcUALTTS9aiuZ47aF5ZXCogLMSegFG+gHn3i6+uD42j0+yUC8ubMRQyd0VmO9vwAH513GlaemmabBaxsXEa43N1Y9zXB+Gb+bW/iVfX1xb+Un2JRAGHzbNxAb2zg16OzrGhZyFVRkk9q6K75VGHkMxfFHiFPDumpP5fnzyyrFDADgyMxxUs2v2drf2VlMW+2Xn3Y0G7GFyd2OgxmuBu/EkOu+MxNFGLprMeXptrj/AFkjdZT/ALIA61peBtMkvPEl/rV0wmMebdZSc7pB98j0A6D8abockLyEeg5J9j61ga34ut9I1W10yK2mvL65xtihH3VP8RPYVa8S69B4e0S4vZmG5FxGh/jc9B+dZmjWQ0XSrjV9adBfToZrqRuQgx90egHpWEUnqwNfQdWbWNO+0SQNbyB2Ro2OSpBxVW68U2EHii30LLPeTKWIXogxn5qq+HrpNO8Fw6jqQ8geSbiUN/CDk/1qh4O0pru6k8T3sAiuL0Foo9vKITwT7kVShH3m9hnQ63rCaLpU12ymRoxhIgfmd+yge9Hh+/udQ0eG4voFt7lsiSIfwHPA/KuH1/W31HxTKbGN5prM/ZLGP+E3Dcu5H+yMCu6s1j0bR1F5OoEUe6aVzgFu7fTNOdNRgr7sC1eXUVlZzXMpwkSFmOfSsTwnr1z4g0+e+urVba38wiD5iSyDuc9K5bWtdvPFOuaXo9ojwaTeku7AbXmjU8n2X09a6bxdq8XhrwnObZF80qIYIl/vN8owP1oVK0Unu/yA52w1m0ufFGreJdRmxY6efsNkAOrHqVHdu34muk8OWUt1cy65qUJS7uBtjR+sEXZfqeprH8G+DLi2t7KbWnjkFsu63gjXCK56uw/ifkjPau0nuILKFpriVIY15LuwAFVWcU+WJJYBx1pa4y++IlpJcfY9BtZ9WuycDyBhB9W6VraHLr11vl1i2trVSMJFExZvxNZezaV2M3utLTVGFFOqQCiiigAooooAKKKKACiiigApDS01jigBCwXrXHeNLi41TVLDw5ZED7SfNu2HVIlPT8am1zxGbbWpbSVCLS1t1nlfPLSFiFQeucdKl8J6LcW7XWraqd2p3z7mweIo/wCFB9P61pGPKudjM3QzGPibrcaIAtvaQRDHbqcfrWX8TfF8sVvLpGksWlAU3MiYIVScbc+uRVODW9RbxBrcOjWytqV9eeUspXiKJBtLH8elW77wzbWmo6P4dty8kt5ObzUZmwWkVACcnsC2OPeuq0Y1FKfYCTTtFXwf4B1DWJBnVZrYkykcozcKqjsMkV1fhqCHQ/CFp5hESRW4kkdj3IySfxrO+JaSf8IPcxwQPIN8e4IMkKGBJx+FZ2mWup+M7i3lvkez0CHBjtG4e6x03j+7kA471nLmqxdST3YGNqWoz+LfiDo9rcxvDYQSfaljcY3qvIJHuQPzrp9X1u01qdrFHP8AZ8DE3kjAbGx0QHuSaq+NfAN1rOoQalo14trdxxmFwchWXGO35UzRPhj5EkL6xeLcRxHclpCpSEH1POSfrWnNRkk9rdBGX43k1DVtAW8ud1ppYuIxHbYAMq7vvSf4V2er+JdO8P2MAkclpNsUMUS7nJxxgVparotprWmSWF7GGt5FwQOCPQisfw/8P9G8PTefBHJcXI4Wa5feyj0HAA/KsPaRlHVbDOC8K+INP0S2lM1he3niGSeUFEQ7hucnqeBnjNdtpum61rsv2rxIYobXOYtOjUFfZpD1J9uldPHZQRytIsMayNyzqoBP1NTFc0qtbmd4oRzHiDwedWvrW/sb+XTb23jaHzYUDboz/Dg8DBzXH2vhaCL4l2Nm91eajLbQm5uJbl9wH9xcduea9VkdYond+FVST9K4nwQtxqw1rXxsjub+cxW7EZAjTIX9c/lTpzaTY0XfFnjKLQdtlYRfbdXlIEVqvPry2O1Z9l4Ov/EbpeeM7prhfvJYRHZCn1xyT9a1PC/g8aLJNe38y3mq3DZmuWXnHZV9BXThcVDko6R+8CrZaZaabCIbK2ht4wMbY0CirajApcUAYrO7e4haKKKACiiigAooooAKKKKACiiigAprDI9KdSEZoA5VvDd3ceLLu9upopNNlEbxxFMsrqMA10ypin7aMU5zcrX6AZOneHdP0rUL29tIts96++Uk5yfb0rE0bOq/EDWr5gGjsYo7OJsd/vPj/wAd/Kui1q9j03Srq6lfy1jjJ3e+P8axPAGnTWXheNrpiZ7uRrmRu+WOR+gFWr8rk/QZ1DKGBB5BpFTbjHb2pwFOxWOvyEIRnvSgYopaoAooooAKQ0tIaAMDxnqQ03wjqM6nD+SVQerNwKf4P08aX4X061xgrCC31PJ/nWJ8Q0fUToujxNhry8VmPoqcmuyjTYqqOwrR6U1bqBLS0UVmAUUUUAFFFFABRRRQAUUUUAFFFFABRRRQAUUUUAFNNOpp60mgOJ+I8rTx6RpMeS1/fIHVT/AvLfh0/KuziiWKNUUYVQABXFEDVfi6Qfmi0uyHB7SOf8K7kDitZ3UVEAFLRRWYBRRRQAUUUUAFIelLSGgDidQVr74r6VCH+SysJLhl92bb/hXagVwfhySO7+KXiSX7zwRRRA4+71yP0Fd4OtaVvdaj5DFpaKKzEFFFFABRRRQAUUUUAFFFFABRRSUALRRRQAUUUUAFQXMiQRvLIQFRSST0FT1U1KxTUrGe0lLCOdDG5U4OD6ULcDlfh/FJd22oa7cDM2p3LOpA/wCWa/In8jXaL0FVNM0+LS9Ot7K3UiKBAig9cCrdOb5pXAWiiikAUUUUAFFFFACZqOSVUxuPU44p9c/4ytbybRTLYKz3FvIkyIpwW2nJH5U4q8rAY3gNWk8Q+KZnTEhv9pbvgLwP1ruR1rjfh0lxLZajqV1BJBJqN68wSRSCFwAOD9K7OrrazAWiiiswCiiigAooooAKKKKACiiigApD1paKACiiigAoopCMigBaSgDApaAEpaKKACiiigAooooAKKKKAENBpaKAGbTTu9LRSAKKKKYBRRRQAUUUUAFFFFABRRRQB//ZAAAIQAEIJAAAABgAAAACEMDbAQAAAAMAAAAAAAAAAAAAAAAAAAAbQAAAQAAAADQAAAABAAAAAgAAAAAAAL8AAAC/AABmQwAAAEMDAAAAAAAAgAAAAID+/9tCAAAAgAAAAID+/3NCIQAAAAgAAABiAAAADAAAAAEAAAAVAAAADAAAAAQAAAAVAAAADAAAAAQAAABRAAAAeOYAAAAAAAAAAAAAbQAAADwAAAAAAAAAAAAAAAAAAAAAAAAA5gAAAIAAAABQAAAAKAAAAHgAAAAA5gAAAAAAACAAzABuAAAAPQAAACgAAADm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/3//f/9//3//f957/3//f/9//3//f/9//3//f/9//3//f/9//3//f/9//3//f/9//3//f/9//3//f/9//3//f/9//3//f/9//3//f/9//3//f/9//3//f/9//3//f/9//3//f/9//3//f/9//3//f/9//3//f/9//3//f/9//3//f/9//3//f/9//3//f/5//3//f/9/33v/f997v3v/fz1nNUq5Wr93/3/fe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/9//3//f/9//3//f/9//3//f/9//3//f/9//3//f/9//3//f/9//3//f/9//3//f/9//3//f/9//3//f/9//3//f/9//3//f/9//3//f/9//3//f/9//3//f/9//3//f/9//3//f/9//3//f/9//3//f/9//3//f/9//3//f/9//n//f/5//n//f/9//3//f797Pmv0QUcIqhh3Tr93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997/3//f/9//3//f/5//3//f/9//3//f/9//3//f/9//3//f/9//3//f/9//3//f/9//3//f/9//3//f/9//3//f/9//3//f/9//3//f/9//3//f/9//3//f/9//3//f/9//3//f/9//3//f/9//3//f/9//3//f/9//3//f/9//3//f/9//3//f/9//n/+f/5//3//f997/39/c9I5qhiJFGgQsjm/e/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u+e/9//3//f/9//3//f/9//3//f/9//3//f/9//3//f/9//3//f/9//3//f/9//3//f/9//3//f/9//3//f/9//3//f/9//3//f/9//3//f/9//3//f/9//3//f/9//3//f/9//3//f/9//3//f/9//3//f/9//3//f/9//3//f/9//3//f/9//3//f/9//3/+f/9//n//f/9//3+ec/9/PGctKcscszmJEC4pf3P/f797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957/3/fe51zW2v/f/9//3//f/9//n//f/9//3//f/9//3//f/9//3//f/9//3//f/9//3//f/9//3//f/9//3//f/9//3//f/9//3//f/9//3//f/9//3//f/9//3//f/9//3//f/9//3//f/9//3//f/9//3//f/9//3//f/9//3//f/9//3//f/9//3//f/9//3/+f/9//n/+f/9/vnffe9laCyH0QXlSqxiqGH5v33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W2vwPTNKXG//f/9//3//f/9//3//f/9//3//f/9//3//f/9//3//f/9//3//f/9//3//f/9//3//f/9//3//f/9//3//f/9//3//f/9//3//f/9//3//f/9//3//f/9//3//f/9//3//f/9//3//f/9//3//f/9//3//f/9//3//f/9//3//f/9//3//f/9//3/+f/9//n//f997v3tVSgsheFKfc1AtiRQcZ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he6SDpIPle/3//f/9//3/ee/9//3//f/9//3//f/9//3//f/9//3//f/9//3//f/9//3//f/9//3//f/9//3//f/9//3//f/9//3//f/9//3//f/9//3//f/9//3//f/9//3//f/9//3//f/9//3//f/9//3//f/9//3//f/9//3//f/9//3//f/9//3//f/5//3/+f/9//3/fe55zNEpNKften3dxMQUAmFa/d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/39bayslhhC3Vv9/33v/f/9//3//f/9//3//f/9//3//f/9//3//f/9//3//f/9//3//f/9//3//f/9//3//f/9//3//f/9//3//f/9//3//f/9//3//f/9//3//f/9//3//f/9//3//f/9//3//f/9//3//f/9//3//f/9//3//f/9//3//f/9//3//f/9//3//f/9//3//f/9/33vfe5ZSE0afd99/1D1HDLla33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2t0TocQTS3/f793/3//f917/3/+f/5//n//f/9//3//f/9//3//f/9//3//f/9//3//f/9//3//f/9//3//f/9//3//f/9//3//f/9//3//f/9//3//f/9//3//f/9//3//f/9//3//f/9//3//f/9//3//f/9//3//f/9//3//f/9//3//f/9//3//f/9//n//f/5//n/ee/9/v3edc31zv3ufd5M1Jgh3Ut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GWPqIOscfnO/e/9//3/de/5//3/+f/9//3//f/9//3//f/9//3//f/9//3//f/9//3//f/9//3//f/9//3//f/9//3//f/9//3//f/9//3//f/9//3//f/9//3//f/9//3//f/9//3//f/9//3//f/9//3//f/9//3//f/9//3//f/9//3//f/9//3//f/9//3//f/9//3//f99/nXO+d797X29xMScIV07fe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55zbzGIEHdS/3/fe/9/3nv+e/5//n/+f/9//3//f/9//3//f/9//3//f/9//3//f/9//3//f/9//3//f/9//3//f/9//3//f/9//3//f/9//3//f/9//3//f/9//3//f/9//3//f/9//3//f/9//3//f/9//3//f/9//3//f/9//3//f/9//3//f/9//3//f/9//3//f/9//3//f997vnfffx5nMCkGBDVKn3P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edxRGJgiQMf9//3//f/9//n/+f/5//3//f/9//3//f/9//3//f/9//3//f/9//3//f/9//3//f/9//3//f/9//3//f/9//3//f/9//3//f/9//3//f/9//3//f/9//3//f/9//3//f/9//3//f/9//3//f/9//3//f/9//3//f/9//3//f/9//3//f/9//3//f/9//3//f/9//3//f/9//39fby8pJwgVRp93v3v/f/9//3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v3d4UokQqRR+c793/3//f917/X/+f/5//3//f/9//3//f/9//3//f/9//3//f/9//3//f/9//3//f/9//3//f/9//3//f/9//3//f/9//3//f/9//3//f/9//3//f/9//3//f/9//3//f/9//3//f/9//3//f/9//3//f/9//3//f/9//3//f/9//3//f/9//3/+f/9//3//f/9//3//f/9/f3MwKScINkq/e793/3//f/9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PmtxMWgQmFbfe997/3/de/5//n//f/5//3//f/9//3//f/9//3//f/9//3//f/9//3//f/9//3//f/9//3//f/9//3//f/9//3//f/9//3//f/9//3//f/9//3//f/9//3//f/9//3//f/9//3//f/9//3//f/9//3//f/9//3//f/9//3//f/9//3//f/9//3//f/9//3//f/9//3//f593cjFIDBVG/3+/d/9//n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e/9//3//f797ulpHDLE5nnPfe/9//n/9f/5//n//f/9//3//f/9//3//f/9//3//f/9//3//f/9//3//f/9//3//f/9//3//f/9//3//f/9//3//f/9//3//f/9//3//f/9//3//f/9//3//f/9//3//f/9//3//f/9//3//f/9//3//f/9//3//f/9//3//f/9//3//f/9//3//f/9//3//f/9//3+fd/VBRwxwMb9733v/f/9//3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ee/9/33v/fz9rRgjrHH5zv3f/f/9//3/+f/9//3//f/9//3//f/9//3//f/9//3//f/9//3//f/9//3//f/9//3//f/9//3//f/9//3//f/9//3//f/9//3//f/9//3//f/9//3//f/9//3//f/9//3//f/9//3//f/9//3//f/9//3//f/9//3//f/9//3//f/9//3//f/9//3//f/9//3//f/9/3383SkgMzBxfb797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+sgRwx3Tt97v3v/f/9//3//f/9//3//f/9//3//f/9//3//f/9//3//f/9//3//f/9//3//f/9//3//f/9//3//f/9//3//f/9//3//f/9//3//f/9//3//f/9//3//f/9//3//f/9//3//f/9//3//f/9//3//f/9//3//f/9//3//f/9//3//f/9//3//f/9//3//f/9//3//f99/9UEHBEkM3F7/f/9//n/9f/1//X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3NwMUYMFUa/e99//3//f/9//3//f/9//3//f/9//3//f/9//3//f/9//3//f/9//3//f/9//3//f/9//3//f/9//3//f/9//3//f/9//3//f/9//3//f/9//3//f/9//3//f/9//3//f/9//3//f/9//3//f/9//3//f/9//3//f/9//3//f/9//3//f/9//3//f/9//3//f/9//3/ffzhKaxQJCLxav3v/f/1//X/8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99/NUZGCE8tn3ffe/9//3//f/9//3//f/9//3//f/9//3//f/9//3//f/9//3//f/9//3//f/9//3//f/9//3//f/9//3//f/9//3//f/9//3//f/9//3//f/9//3//f/9//3//f/9//3//f/9//3//f/9//3//f/9//3//f/9//3//f/9//3//f/9//3//f/9//3//f/9//3//f/9/v3u8Xu4gCAi8Wr97/3/9f/x//X/9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eRgzKHF5r/3//f/9//3//f/9//3//f/9//3//f/9//3//f/9//3//f/9//3//f/9//3//f/9//3//f/9//3//f/9//3//f/9//3//f/9//3//f/9//3//f/9//3//f/9//3//f/9//3//f/9//3//f/9//3//f/9//3//f/9//3//f/9//3//f/9//3//f/9//3//f/9//3//f/9//WYxLQgI/mLff/9//X/9f/x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388a6gURgz6Xt9//3//f/9//3//f/9//3//f/9//3//f/9//3//f/9//3//f/9//3//f/9//3//f/9//3//f/9//3//f/9//3//f/9//3//f/9//3//f/9//3//f/9//3//f/9//3//f/9//3//f/9//3//f/9//3//f/9//3//f/9//3//f/9//3//f/9//3//f/9//3//f/9//3/ffx1nDyUoCLxe33//f/5//X/9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nMsKWYMVUrfe/9//3//f/9//3//f/9//3//f/9//3//f/9//3//f/9//3//f/9//3//f/9//3//f/9//3//f/9//3//f/9//3//f/9//3//f/9//3//f/9//3//f/9//3//f/9//3//f/9//3//f/9//3//f/9//3//f/9//3//f/9//3//f/9//3//f/9//3//f/9//3//f/9//38+azApKQx6Ur97/3/+f/5//X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55z8kFmEI81XW//f/9//3//f/9//3//f/9//3//f/9//3//f/9//3//f/9//3//f/9//3//f/9//3//f/9//3//f/9//3//f/9//3//f/9//3//f/9//3//f/9//3//f/9//3//f/9//3//f/9//3//f/9//3//f/9//3//f/9//3//f/9//3//f/9//3//f/9//3//f/9//3//f/9/n3dRMUkQtDmfd/9//3/9f/5//n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3ZSqBTrIBtnv3v/f/9//3//f/9//3//f/9//3//f/9//3//f/9//3//f/9//3//f/9//3//f/9//3//f/9//3//f/9//3//f/9//3//f/9//3//f/9//3//f/9//3//f/9//3//f/9//3//f/9//3//f/9//3//f/9//3//f/9//3//f/9//3//f/9//3//f/9//3//f/9//3//f797szlIDA8pX2//f/5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399bywlZxB2Tr93/3//f/9//3//f/5//n//f/9//3//f/9//3//f/9//3//f/9//3//f/9//3//f/9//3//f/9//3//f/9//3//f/9//3//f/9//3//f/9//3//f/9//3//f/9//3//f/9//3//f/9//3//f/9//3//f/9//3//f/9//3//f/9//3//f/9//3//f/9//3//f/9/33/ffx1nihRJEL9733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OSUIkDV+c/9//3//f/9//3/+f/9//3//f/9//3//f/9//3//f/9//3//f/9//3//f/9//3//f/9//3//f/9//3//f/9//3//f/9//3//f/9//3//f/9//3//f/9//3//f/9//3//f/9//3//f/9//3//f/9//3//f/9//3//f/9//3//f/9//3//f/9//3//f/9//3//f/9/339/c6sYihR/c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fe/9/VU5GCKkYPWffe/9//3//f/9//3/+f/9//3//f/9//3//f/9//3//f/9//3//f/9//3//f/9//3//f/9//3//f/9//3//f/9//3//f/9//3//f/9//3//f/9//3//f/9//3//f/9//3//f/9//3//f/9//3//f/9//3//f/9//3//f/9//3//f/9//3//f/9//3//f/9//3/ee/9/v3vtJGkU/G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de/9//3/fextjiRSJFNte/3//f/9//3//f/9//3//f/9//3//f/9//3//f/9//3//f/9//3//f/9//3//f/9//3//f/9//3//f/9//3//f/9//3//f/9//3//f/9//3//f/9//3//f/9//3//f/9//3//f/9//3//f/9//3//f/9//3//f/9//3//f/9//3//f/9//3//f/9//3//f/9//n//f/9/LilpEDZK33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/9//Xv/f/9/v3efd+wgiRC5Vr97/3//f/9//3//f/9//3//f/9//3//f/9//3//f/9//3//f/9//3//f/9//3//f/9//3//f/9//3//f/9//3//f/9//3//f/9//3//f/9//3//f/9//3//f/9//3//f/9//3//f/9//3//f/9//3//f/9//3//f/9//3//f/9//3//f/9//3//f/9//3//f957/3//f5E1BgSRNZ93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n//f797/39PLWkQFUKfd/9//3//f/9//3//f/9//3//f/9//3//f/9//3//f/9//3//f/9//3//f/9//3//f/9//3//f/9//3//f/9//3//f/9//3//f/9//3//f/9//3//f/9//3//f/9//3//f/9//3//f/9//3//f/9//3//f/9//3//f/9//3//f/9//3//f/9//3//f/9//3//f957/38VRicIDSWec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n/+f/5/vnf/f997NkZpEFAtHWe/e/9//3//f/9//n//f/9//3//f/9//3//f/9//3//f/9//3//f/9//3//f/9//3//f/9//3//f/9//3//f/9//3//f/9//3//f/9//3//f/9//3//f/9//3//f/9//3//f/9//3//f/9//3//f/9//3//f/9//3//f/9//3//f/9//3//f/9//3//f/9//n/ef99/215IEA0lPGv/f/9//3//f/9/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n//f997/3/fex1nDiXuINxef3P/f/9//3//f/9//3//f/9//3//f/9//3//f/9//3//f/9//3//f/9//3//f/9//3//f/9//3//f/9//3//f/9//3//f/9//3//f/9//3//f/9//3//f/9//3//f/9//3//f/9//3//f/9//3//f/9//3//f/9//3//f/9//3//f/9//3//f/9//3//f/5/3nv/f15vqxgNJT1r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339+c/VBrBiUOZ93v3vff/9/3Xv/f/9//n/+f/9//3//f/9//3//f/9//3//f/9//3//f/5//3//f/9//3//f/9//3//f/9//3//f/9//3//f/9//3//f/9//3//f/9//3//f/9//3//f/9//3//f/9//3//f/9//3//f/9//3//f/9//3//f/9//3//f/9//3//f/9//3/8f9x7/39/cy4pzBzbXt9/33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+f/9/vne6WlEtUjH+Yt9/33//f917/3/+f/9//n//f/9//3//f/9//3//f/9//3//f/9//3//f/9//3//f/9//3//f/9//3//f/9//3//f/9//3//f/9//3//f/9//3//f/9//3//f/9//3//f/9//3//f/9//3//f/9//3//f/9//3//f/9//3//f/9//3//f/9//3//f/9//X/8e/9/n3eRNYsUelLff/9/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+f/9//3//f917/X/+f/9/X28XRu4gF0a/e99//n/9f/9//3/+f/5//n//f/9//3//f/9//3//f/9//3//f/9//n//f/9//3//f/9//3//f/9//3//f/9//3//f/9//3//f/9//3//f/9//3//f/9//3//f/9//3//f/9//3//f/9//3//f/9//3//f/9//3//f/9//3//f/9//3//f/9//3//f/x//n//f9979EGLFLM5n3ffe/9//3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de/1//3//f/9/eVLNHC8pf3O/e/5//n//f/9//3/+f/9//3//f/9//3//f/9//3//f/9//3//f/9//3//f/9//3//f/9//3//f/9//3//f/9//3//f/9//3//f/9//3//f/9//3//f/9//3//f/9//3//f/9//3//f/9//3//f/9//3//f/9//3//f/9//3//f/9//3//f/9//3/9f/5//3/ff5lWixTuIP1i33//f/9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ee/9/3Xv+f/5//3/ff5paqxhpFNpe33vee/9/33//f/9//3//f/9//n//f/5//3/+f/9//3//f/9//3//f/9//3//f/9//3//f/9//3//f/9//3//f/9//3//f/9//3//f/9//3//f/9//3//f/9//3//f/9//3//f/9//3//f/9//3//f/9//3//f/9//3//f/9//3//f/9//3//f/9/3Xv+f/9//38dY+0gSAxXTp9333//f/5//X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95733/aXg0lJgg1St9//3//f753vXv/f/9//3//f/9//n/+f/1//n/+f/9//3//f/9//3//f/9//3//f/9//3//f/9//3//f/9//3//f/9//3//f/9//3//f/9//3//f/9//3//f/9//3//f/9//3//f/9//3//f/9//3//f/9//3//f/9//3//f/9//3//f/9//3//f/5//3//f/9/n3dQLScIsjmfd997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/9//3//f/5//n/+f/9//3//f/9//3/9f/5//X//f797XW/zQYgUbzHfe/9//3+cc957/3//f/9//3/+f/5//X/9f/1//n/9f/5//3//f/9//3//f/9//3//f/9//3//f/9//3//f/9//3//f/9//3//f/9//3//f/9//3//f/9//3//f/9//3//f/9//3//f/9//3//f/9//3//f/9//3//f/9//3//f/9//3//f/9//3/+f/9/33//f7971D0nCHAxfnPfe/9//3/+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/3//f917/n/9f/5//3//f997+l7rICwpn3f/f/9/vXf/f/9//3//f/5//n/9f/1//H/9f/1//n/+f/9//3//f/9//3//f/9//3//f/9//3//f/9//3//f/9//3//f/9//3//f/9//3//f/9//3//f/9//3//f/9//3//f/9//3//f/9//3//f/9//3//f/9//3//f/9//3//f/9//3//f/9//3//f/9/33/ffxVGaRBvMX9zv3f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917/3//f997/3//f997/3/+f/5//n/+f/5//3//f/9//n/+f/5//3/ef/5//3//f31z8j2HELla33v/f/9//3//f/9//3//f/5//n/9f/1//H/9f/1//n//f/9//3//f/9//3//f/9//3//f/9//3//f/9//3//f/9//3//f/9//3//f/9//3//f/9//3//f/9//3//f/9//3//f/9//3//f/9//3//f/9//3//f/9//3//f/9//3//f/9//3//f913/3//f79333/7XuwgyxyYUt9/33v/f917/3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ff/9//3/fe997/3/+f/5//n//f/9//3//f/9//3//f/9//3/ef/9//3//f1RKRgzzQb97/3//f957/3//f/9//3/+f/1//n/9f/1//X/+f/5//3//f/9//3//f/9//3//f/9//3//f/9//3//f/9//3//f/9//3//f/9//3//f/9//3//f/9//3//f/9//3//f/9//3//f/9//3//f/9//3//f/9//3//f/9//3//f/9//3//f/9//3/ee/9//3+/d/9/PWtvMYkUVUq/d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vPGd/b99//3//f/9//n/9f/1//n//f/9//3//f/9/33v/f/9//3//f95//38ZY2cQDCV/c/9/3nv+f/9//3//f/9//n/+f/1//X/9f/5//n/+f/9//3//f/9//3//f/9//3//f/9//3//f/9//3//f/9//3//f/9//3//f/9//3//f/9//3//f/9//3//f/9//3//f/9//3//f/9//3//f/9//3//f/9//3//f/9//3//f/9//3//f/9/3nv/f/9/33v/f9978z1nELE1f3Pff/9/3nv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dVSk8tFkZfa/9//3//f/5//X/9f/5//3//f/9//3//f/9//3//f/9//3/ee/9/fW9NKUcMPmv/f957/3//f/9//3//f/9//3//f/5//3/+f/9//3//f/9//3//f/9//3//f/9//3//f/9//3//f/9//3//f/9//3//f/9//3//f/9//3//f/9//3//f/9//3//f/9//3//f/9//3//f/9//3//f/9//3//f/9//3//f/9//3//f/9//3//f/9//3//f/9//3//f5hWZwxOKTxn/3/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35vDCUFBA8lu1qfc59333v9f/x//X/9f/9//3//f/9//3/ff/9/33vfe917/3+8d5538z0FBLpav3vee/9//n//f/5//3//f/9//3//f957/3/+f/9/3nv+f/5//3//f/9//3//f/9//3//f/9//3//f/9//3//f/9//3//f/9//3//f/9//3//f/9//3//f/9//3//f/9//3//f/9//3//f/9//3//f/9//3//f/9//3//f/9//3//f/9//3//f/9//3//f997/38bY8ocyhy5Wv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/3+fcy4pahD2QbxeX29/c/9//Xv9f/x//n/+f/9//3//f/lidk7aXr97/3//f/5//n/fe5hWRwxXTr97/3/de/5//n/+f/9//3//f/9/33/fe997/3//f/9//nv+f/9//3//f/9//3//f/9//3//f/9//3//f/9//3//f/9//3//f/9//3//f/9//3//f/9//3//f/9//3//f/9//3//f/9//3//f/9//3//f/9//3//f/9//3//f/9//3//f/9//3//f/9//3/fe/9/fm9OLaoYNUbf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/33+zObQ5/2KcWnpSf2/fe/1//Hv8f/1//3//f/9/v3fQOWcQcDE9a/9//3/de/9//3/8Yu0gLimfd957/X/+f/5//n//f/9//3/fe793v3vff/9//3/+f/5//n//f/9//3//f/9//3//f/9//3//f/9//3//f/9//3//f/9//3//f/9//3//f/9//3//f/9//3//f/9//3//f/9//3//f/9//3//f/9//3//f/9//3//f/9//3//f/9//3//f/5//3/+f/9//3//f59z8z1oEJE1n3Pff99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UYXRj9rtT1xMbpa33/ee/5//Xv+f/5//3//f35zTi0FBM0cmlp/c997/3/+f/9/Xm9wMSYIO2edd/5//3/+f/9//3//f/9/v3ufc797v3vff997/3/+e/9//3//f/9//3//f/9//3//f/9//3//f/9//3//f/9//3//f/9//3//f/9//3//f/9//3//f/9//3//f/9//3//f/9//3//f/9//3//f/9//3//f/9//3//f/9//3//f/9//3//f/5//n//f/9//3/fezVKaBAuKX9z33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ed7hWLSX8YppW7SDUPV9v33+/e/9/3nv/f917/38bZw4lESkRJTIp3WJ+c/9//3//fztnM0YkBLda33/de/5//n/+f99//3+fd3pSUzGUNf5mn3e/d7573nvfe/9//3+/d/9//3/ee/9/3Hv+f/9//3//f/9//3//f/9//3/ee/9//3/+f/5//3//f/9//3//f99//3//f/9//n/+f/5//3//f/9//3//f/9/3nv/f/9//3//f/9//3//f/9//3//f/9//3//f/9/v3fZXsoYiBQ+a797/3+/e99//3/+f/9//n/+f/9//3/fe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vnv5XoYQNUp/c1hSDym7Wp93/3+/e/9//3/+f/9/PWuLFPEkdTWvHDItulqed/9//3//f5ZSJAhuMf9//3/+f/1//3//f/9/u1rxJCwMTRDPHNxev3vff/9//3/fe/9/33//f/9//3/ee/9/3nvee/9//3//f99//3//f/9//3//f/9//n//f/5//3//f99733//f/9//3//f/9//n//f/9//3//f/9//3//f/9//3//f/9//3//f/9//3//f/9//3//f/9//3//f99/G2dOLYgUeFa/e/9/v3v/f/9//3//f/9/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f757O2unGAwlPms+a7M5cTG6Wr97v3v/f957/n//f15vzRyNGPlFMy1KDC4puFq+d753v3ccZ+sgZxAbZ99//3/+f917/3+/ezdKKwxNENEgKwwOJRRGnnP/f797/3//f/9/3nv/f/9/XG+eczxrv3vff79733vfe/9//3//f/9//n/+f/5//n/+f/9//3//f/9//3//f/9//3/+f/5//n//f/9//3/ee/9//3//f/9//3//f/9//3//f/9//3//f/9//3//f/9//3//f55zsTlnEC4tv3v/f/9//3/ff79733vf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/fe/9/bTELJblan3f8YuwgLinaXv9//3++d/9//39/c5I1Sgz4Rd9izhxHDE0tO2vff99/v3v1QSYIuVbff/9//3/ee99/3394UmwUEimfWpY5ihQlCBNGO2f/f/9//3//f/9//3/5XrA1kTUOJbQ5F0b+Yr97/3/ff99//3//f/5//3/+f9x73Xv/f/9/v3ufd79733//f/9//n/de/9//3//f/9//3//f/9//3//f/9//3/+f/9//n/+f/5//3/+f/9//3//f/9//3/ff1ZOZxCIFF5v/3//f7571140Srlav3v/f9973nv/f/1//n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917/3//f3RO8kEbY39zf3PTPWgQTi3ff/9//3//f/9/Xm8WSikI+EG/fzlKyxyHFI0xv3u/e99/F0YoCJI1v3u/e/9//n//f/9//GJrFPEkH2v/ZrQ9qRhGDI8x33+/e713/n/ee/leTi1pECgICQgrCEwMjhhTMThKHmefd99/33v+f/5//n+8d/9//3++d/9/33/fe/9/33/ee957/3/fe9973nv/f/9//3//f/9//n//f/5//n/9f/1//X/+f/9//3//f/9//3//f/9//388awwlRxCYVv9/v3tbbzNGRwztIHhS33u+d3tzvHf+f/1//X/9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398c31vGmP7Yr93Xm/LHGcQuFaed/9//3/fe99/eFKtHPhFv39/c9pebi1mENE9eFLff99ijRhLEN1iv3v/f/9//3//fz1rrBiuHP9mn3s/a3dS6hwDABRG/3/fe/9/fXOxOUgMCAiOFI8YuD1VMbAcCgiMFNU9X2//f/9//3//f/5//3//f1trEkaGEKgYsDX6Yv9//3//f95733vff/9//3//f997/3//f/9//n/+f/1//X/9f/1//X//f/9//3//f/9//3//f/9//38URsocjzXff99/v3u4WswgBwjtINpe/3/ff917/n/9f/1//n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de957/3//fxpjl1a/e99/Vk7JGCwpuFrff99733v/f/ti7SCUNT9v/3//f/pibS2HEMwcH2t/c9lBCgj2QZ93/3/ef/5/33t+c6sYzRy9Wt9/n3efd5dWCyWIFPtin3f/f7la7SAGAEsMNC3SIPIglznZQVQxSxAqDDApeVK/e/9//3//f/9/fG/RPagYZxBHDEYIqRiwOfpiv3v/f99/33ufd99733//f997/3//f/9//n/+f/1//X/8e/1//n//f/9//3/+f/9//3/fe/9/HGcNKakYPGv/f/9/v3uaVjApJwwuKfpe33/ee95//X/+f/5//3//f/9//3//f/9//n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+/e1xrPGv/f7938T1lDFVKnnP/f/9/33s9a6sYjBj+Yr9733/fe9hehxRpEHQxflZ/VrAc8CR/c753/3//f/9/fHOpGIoUvFp/c/9//3+ed797TSmpGPxiv3s4Ss4cbBAzLd9iuD2PGK8YljmdVlpOECWuHFEtXW+/e/9/33/fe7hWDSUlCMscLikuKWcQRgxOLdhaf3O/e9xeNko2SvtifnPfe99//3//f/9//n/+f/1//X/9f/9//3//f/9//3//f/9/v3v/f593bzEEBJhW33/ff/9/n3e6WuwgAwALJbhannffe/9//3//f/9//3//f/9//3//f/5//3/+f/9//n//f/9//3//f/9//3//f/9//3//f/9//3//f/9//3//f/9//3//f/9//3//f/9//3//f/9//3//f/9//3//f/9//3//f/9//3//f/9//3//f/9//3//f/9//3//f/9//3//f/9//3//f/9//3//f/9//3//f/9//3//f/9//3//f/9//3//f/9//3//f/9//3//f/9//3//f/9//3//f/9//3//f/9//3//f/9//3//f/9//3//f/9//3//f/9//3//f/9//n//f95/33/fe997/3//f/piTCnqHNla33/ff/9/PWtqFEoQm1a/e793/3+dcxNGUC1KDHY12kWPGPAg3F7ff99//X/+f/5/6hzrIFhOv3v/f997/3//f/liTi32QR9nfVLRIAsI2UH/Zl9zWk4wKS8pOEo/a/9iljnVPZhSPGvff99/n3d4UooUyxz8Yn9zHWe6WrE5RgzKGJlWvFpSLawYrBzMHJAxNEZda793/3/fe713/n//f/5//3//f5xz/3//f/9//3//f99/33/ff7I5JgxwNX9z/3//f99/fnM1SogUJQjKHFZKf3O/d99733v/f/9//3/+f/5//n//f/5//3/+f/5//n/+f/9//3//f/9//3//f/9//3//f/9//3//f/9//3//f/9//3//f/9//3//f/9//3//f/9//3//f/9//3//f/9//3//f/9//3//f/9//3//f/9//3//f/9//3//f/9//3//f/9//3//f/9//3//f/9//3//f/9//3//f/9//3//f/9//3//f/9//3//f/9//3//f/9//3//f/9//3//f/9//3//f/9//3//f/9//3//f/9//3//f/9//3//f/9//3//f/9//3//f99//3/ff/9/33+/exJCyRzyQZ9z33v/f19v7SBJDHpSv3vfe997/3+ec5lWSxDQIDUtkBiOGBdGPWv/f/9//3/ee20tZxAURp93/3/ff/9//3++d5hWUy2XOdk9sRxOEHUxX3N/c593NUZvMU8pF0Y/bz9vWk5PLVVOn3e/e593OErNHFAtP2+fe593n3fbXg0liRTtIDItbBCNGGsQihRHCIkUsDmXVlxv/3//f/9/3nvfe/9//3//f/9/3nvee957/3//f79733+6WmkUqhi6Xt9//3//f99/fnNVTk4tJgiqGLI5216fd/9//3/ee/5//3/+f/9//n//f/5//3//f/9//3//f/9//3//f/9//3//f/9//3//f/9//3//f/9//3//f/9//3//f/9//3//f/9//3//f/9//3//f/9//3//f/9//3//f/9//3//f/9//3//f/9//3//f/9//3//f/9//3//f/9//3//f/9//3//f/9//3//f/9//3//f/9//3//f/9//3//f/9//3//f/9//3//f/9//3//f/9//3//f/9//3//f/9//3//f/9//3//f/9//3//f/9//3//f/9//3/+f/9//3//f/5//3//f99//3/5XqgY6yCYVr97v3ufdy8pKAg4Sr9733vee957/38+azEtrxyPGAsIKwxTMdxev3vee/5//39TTkUMkDWfd79733v/f/5//3+/dxhGFCkUKZAYTRDQIH9zv3u/extndlLROS4pvFrff99ikjVOLfRBHmd/c/dBahCTNX9333+/e/9/v3uZVtM9cjWuHEsM10F8VllOMClIDAQE6hzROdlennO+d997/3//f793/3/ee/9//3//f797v3u/e99/HmvMIAQANkq/f99/33vee/9/v3faXg0lJwhpELM5mVY9a55zvnf/f/5//n//f/9//3//f/5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fW9NLWYMkTVfb997n3dyNQgIWE6/e/9//n/de/9/v3v9YvhFjRgKCG0Qjxg6Sr97v3e9e/5/W2tFDG8xf3O/e757/3/de/9/v3efdxpGVTGwHI4UbBAfZ997/3/fe/9/fXMTQtQ9f3Ofd5930jkuKfZFP2sYRqwYkzW/e99/33vff99/n3efdz9rMSkJBJ1av3u/ex5n216RNSwpJATJGNha/3//f99/33//f/9/nXP/f/9/vnffe99733+/e5939UVpFLI5v3+fd/9//n//f/9//3+5Wi4pBQRIDO0gVk59b/9/33vde917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9//3//f797dlLJHKkYuVq/e593tDlJDFlO33//f/9//X//f79733+9Xu8gCQiNFAsAFCndXr97/3/ee1xvhxQMJV5r33//f/9//n//f753v3s/a/dFczFsFCkI9UH/f/9//3/ee/9/t1aQNXlSv3v/fxtn9EEwLZM1czWsGJI1n3f/f99733u/e99/33t/c+8gCQR8Vp9333/ff99/n3OYVk0tZhDJGNE9XWvff59zv3ffe99//390TkwtjjGPNRVGeVbcXtxe7iTtJF9v33//f/9//3++e/9/v3u4VpA1qRhHDGcQjzG3Vp5z/3//f75333/ff/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7970j2pGLI5v3ufdxhKShB5Ur97/3/+f/1//X/fe/9/X2/2Qc0cTBC0HA8MEym7Xv9//3+fdy0pqhiYVv9//3//f/5//3/ff997/38cYxdGrBgHAO4g/3//f/9/vXe9dztn8kEVRh1nn3fff797FkYPKUkMBwiSNX9z/3//f997/3//f99/PWsPJSoIGEbdXt9//39/b39zv3u/d7ha6RyHEBNCn3fff/9/v3f/f31zCiUCBGYQAwBHDGkQrBhRMawYahTdYv9/33vde/9/vnv/f99733/fe/pi0j2IFAMAiBTSPTxrv3v/f/9//3//f99733v/f997/3//f/9//3//f/9//3//f/9//3//f/9//3//f/9//3//f/9//3//f/9//3//f/9//3//f/9//3//f/9//3//f/9//3//f/9//3//f/9//3//f/9//3//f/9//3//f/9//3//f/9//3//f/9//3//f/9//3//f/9//3//f/9//3//f/9//3//f/9//3//f/9//3//f/9//3//f/9//3//f/9//3//f/9//3//f/9//3//f/9//3//f/9//3//f/9//3//f/5//3/+f/5//n//f/9//3//fxtjTi0uKfxif3M5TikMF0q/e95//X/be/5//3//f79/f3f2QfEkWzVTFAwMMS3aXv9/33tXTokUsjleb/9/vnv/f/9//3/+f/9/v3ccY1AtKQwoCF9vv3v/f/9//3/fexpnFEY0Sp93/3//f593m1YPJQUATy36Yv9/33/de/9//3//f9971T0IBO4gkjU2Sn9zf3O/d/9//3//f9972VrRPTRGf3Pfe99/nnOuNUQIbC2WUlVK7CCLGCgMCAgoCIsYtD2fd99//3//f95//3+dd957/3/ff99/O2fzQYkUJgirGHAx+l5db79333//f/9//3//f99//3//f/9//3//f/9//3//f/9//3//f/9//3//f/9//3//f/9//3//f/9//3//f/9//3//f/9//3//f/9//3//f/9//3//f/9//3//f/9//3//f/9//3//f/9//3//f/9//3//f/9//3//f/9//3//f/9//3//f/9//3//f/9//3//f/9//3//f/9//3//f/9//3//f/9//3//f/9//3//f/9//3//f/9//3//f/9//3//f/9//3//f/9//3//f/9//3//f/5//3/+f/5//3//f753/3+/dzVKDSV4Uj9re1IIBPZBn3f/f/1//X/9f/5/33vff/9/2l60ORYp9yiyHEsQMC39Yt9/X28PJQ8p/GLfe99//3//f/9//n/bd/9/33t3TsscBQBXTv9/v3f/f/9//3++d/JB6Rydc31vv3e/e/9/u16JFCYIdlLff/9/3nv/f9173nv/fz9rJwhRLZM1qxiZVt9/v3v/f99733v/f/9/2F6wOW4t2Vq/e99/yhxGCDVKv3t+b11v+2KZVswgixSsGMwc217ff997/3++d/9//3/+f713/3/fe/9/v3e5Wi4pRwwmBGcQLCk0Svpen3Pff/9/v3v/f/9//3//f/9//3//f/9//3//f/9//3//f/9//3//f/9//3//f/9//3//f/9//3//f/9//3//f/9//3//f/9//3//f/9//3//f/9//3//f/9//3//f/9//3//f/9//3//f/9//3//f/9//3//f/9//3//f/9//3//f/9//3//f/9//3//f/9//3//f/9//3//f/9//3//f/9//3//f/9//3//f/9//3//f/9//3//f/9//3//f/9//3//f/9//3//f/9//3//f/5//3//f/5//3//f753/39ca/I9kTWbWr1aCQTXQZ9333/+f/1//X/9f/9//3//f51z+2KuHFUxEikrDCoI8CQfZ99/Ok5JDPRBv3v/f997/3/de/5//X/+f957XG/xPUQIyRi/e99733v/f75333u3WoUQzznfe/9/33u/e99/d1IlCC4pf3P/f797/3//f9x7/39+cw0lahR7UnM1DyWaVv9/33v/f/5/vHebc/9/llYKJacYuFafd9Y9SgzVPX9z/3++e/9/n3deb/1mcTEnCNM9Xmteb/9//3++d/9//n//f/17/n/+f/9/vnc7ZzNGTSmoFIcQZxAMIbE1eFJeb/9/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YWk4tUTH4RUwQ1z0/b99//3/9f/x//n/+f/9//3//f31zN0rwJGwUMy35RbAcdTEfa/9i7yRxMb97v3e+d/9//3//f/5//3/ee/9/11pLKaYU2F7/f/9/33u+d/9/fG/POekgGWP/f997/3//fzxrbzFoEDdK33/ff7973nv8e7x3fW/zQYoU1j06Ts8gczX8Yv9/vXf9f/1//3//f51z+V5tMeogm1ZbTgoI7yBfb997/3/de/9/v3u/e1dOJwyrGJpWv3u/e793/3//f913/n//f/5//3//f/9//3++dztn2V4URk0piBBGDKkU0zm6Wl5rf3P/f/9//3/fe/9//3//f/9//3//f/9//3//f/9//3//f/9//3//f/9//3//f/9//3//f/9//3//f/9//3//f/9//3//f/9//3//f/9//3//f/9//3//f/9//3//f/9//3//f/9//3//f/9//3//f/9//3//f/9//3//f/9//3//f/9//3//f/9//3//f/9//3//f/9//3//f/9//3//f/9//3//f/9//3//f/9//3//f/9//3//f/9//3//f/9//3//f/9//3//f/9//3//f/9/33v/f/9/n3PTPasYrhxtELY5X3Pff95//Hv9f/1//n//f/9//3//f19vtTlrFFMt/2b5Rc8ctz2+WtU9ixRWSn5z/3//f/9/3Xv/f957/n//f997dE6nGI41XGvfe997/3//f797W2tECFROvnf/f/9//3+/e9peRwwNJR1n/3+/d/9/3Xvde753PWurGO4gvl6UNawYszm/d99/vHf+f/9//3//f/9/2F6PNZE1czVsEK0YN0rff/9/vnf/f997338+a6oYJwiSNT9rX2u/e55z/3//f/9/3Xv9e9173Xvee/9//3//f797fnP6XlVKTi2pGEcMiBBPLdI9l1Jca997/3//f/9//3//f/9//3//f/9//3//f/9//3//f/9//3//f/9//3//f/9//3//f/9//3//f/9//3//f/9//3//f/9//3//f/9//3//f/9//3//f/9//3//f/9//3//f/9//3//f/9//3//f/9//3//f/9//3//f/9//3//f/9//3//f/9//3//f/9//3//f/9//3//f/9//3//f/9//3//f/9//3//f/9//3//f/9//3//f/9//3//f/9//3//f/9//3//f/5//3//f/9/33v/f99/PWtQLWwUCgh0NX9z/3/ee/5//X//f/5//3//f/9//3/ff/1icjFrFFtSf3cZSvAgtj1ZTg8liRQ8a/9//3//f/9//3/+f/9//3//f3xvSymnFFNKfnP/f/9/33v/f793pxQTRr97/3//f997/3+fd7I5iRT1QT5rv3v/f99//3//f99/0z2KFN5e32JSMYsYmFb/f/9/3Xvef957/3+/e99/fXMURqoYjBisGJI133/ff797/3/fe/9/n3PTPWkQrBhRLdQ9HWd/b/9//3//f/9//3//f/5//3//f/9//3//f/9//3+/e11vd1KQNQwhqBSIFOog0Dn5Xr53/3++d/9//3//f/9//3//f/9//3//f/9//3//f/9//3//f/9//3//f/9//3//f/9//3//f/9//3//f/9//3//f/9//3//f/9//3//f/9//3//f/9//3//f/9//3//f/9//3//f/9//3//f/9//3//f/9//3//f/9//3//f/9//3//f/9//3//f/9//3//f/9//3//f/9//3//f/9//3//f/9//3//f/9//3//f/9//3//f/9//3//f/9//3//f/9//3//f/9//3//f/9//3//f59zu14xKQoIESlfb797/3/+f/5//n//f/9//3//f/9//39/czZKihQPJX9zX28YRhAlGErUPYkUNUq/e/9//3/+f/9//n//f997/3/fe3VSpxSvORpj/3+fd593/39+c04tNEaec/9//3/ee/9//3/aXi4pLy0VRhxn/3++d/9//3/ffz1r7SDVPZ97e1KrGE8tn3f/f95/vXf/f/9/vnfee997XG/zQYkUSAxxMX9zn3f/f99//3//f997217tICgIaxRqEHAtHGP/f55z/3//f/9//3//f/9//3//f/9//3/ff997/3//f99/Xm8bZ1ZOE0KPNdA9lVJ8b99733vee/9//3//f/9//3//f/9//3//f/9//3//f/9//3//f/9//3//f/9//3//f/9//3//f/9//3//f/9//3//f/9//3//f/9//3//f/9//3//f/9//3//f/9//3//f/9//3//f/9//3//f/9//3//f/9//3//f/9//3//f/9//3//f/9//3//f/9//3//f/9//3//f/9//3//f/9//3//f/9//3//f/9//3//f/9//3//f/9//3//f/9//3//f/9//3//f/9//3//f/9//3+/e797GEYrDHQxf3fff997/3/+f/9//3//f/9//3//f/9/339eb3ExaRBYTt9/f3P2QXIxcTENJU4tn3f/f/9//3//f/9//3/fe99//3+dc3VOTCmwOV1v/3+/e/9/v3c1RhRGfXO+d/9/3Xv/f/9/n3dXTpI1LylXTr97/3/ff/9/vnv/f3AxixS9Xj9v9kFxMfpe33//f/9//3//f/9//3+9d/9/v3cURssc7iD2Qb97/3++d/9//3//f99/szlKDHQ1OU7NHA4lHGP/f/9//3/ee957/nv/f/9//3/+e95733v/f/9//3//f99/v3f/f997nndca31vvnf/f/9//3//f/9//3//f/9//3//f/9//3//f/9//3//f/9//3//f/9//3//f/9//3//f/9//3//f/9//3//f/9//3//f/9//3//f/9//3//f/9//3//f/9//3//f/9//3//f/9//3//f/9//3//f/9//3//f/9//3//f/9//3//f/9//3//f/9//3//f/9//3//f/9//3//f/9//3//f/9//3//f/9//3//f/9//3//f/9//3//f/9//3//f/9//3//f/9//3//f/9//3/fe/9/33//f1pSbBBTLV9v33+/d/5//n//f/9//3//f/9//3/fe/9//3/aXogUDSXcXt9//mbUPe0g7CDrIPti/3/fe/9//n//f/9/3nv/f/9//3/fe9E9yBg0Sn5z33//f997V070QTxrnXP/f917/3/ff9972lqRNe0gcDEcZ99//3//f957/3+YVmoUczX+Yj9vWE6ZVl1v/3//f/9/3nv/f/9//3/+f/9/v3t3Us4g7yD+Yr97nnP/f/5//3//f5pWjRTXPX9zOEqKEC4pXm/fe/9//3/ee/9//3//f/5//3//f/9//3//f95733u/e99/v3v/f/9//3/fe/9/3nu9d957/3//f/9//3//f/9//3//f/9//3//f/9//3//f/9//3//f/9//3//f/9//3//f/9//3//f/9//3//f/9//3//f/9//3//f/9//3//f/9//3//f/9//3//f/9//3//f/9//3//f/9//3//f/9//3//f/9//3//f/9//3//f/9//3//f/9//3//f/9//3//f/9//3//f/9//3//f/9//3//f/9//3//f/9//3//f/9//3//f/9//3//f/9//3//f/9//3//f/9//3//f/9//3/cXmwUrxxaTr9733//f/9//3//f/9//3//f/9//3//f99/v3tNKSUEsjlfb797HmeyNWgQDCGxOZ93/3//f957/3//f/9//3/fe99//388a681KyVVTn5z/39eb5lW80Fdb31z/3+8d/9/vXv/f1ZODSWqGOwgFUa/e99//3/de99//3+zPc0cWlJ/dz9rmVZdb/9//3//f957/n+8d/1//X+8d/9/3384Su8k1T38Yt9//3//f99733/8Ys8gbBAYRn9z/mJHCJE1XWvfe79333vfe/9/3nv/f/9//3/+f/9//n//f/9//3//f/9//3//f75333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P2sRKQgAMi0+a79733vef/9//3++e99//3//f/5//3//f51zt1bqHEYI/GJ/c797uloVRusgyhy/d997/3//f/9//3//f/9//3//f51z/3/5XukcZhCwNfpi/38dZ9I9uFq+d917/3/de/9//3+fd5E1SAwFBE4tXm/fe/9//n97b793n3cWRlAtWU4/ax1n+mK/e/9/3nu9d/5//n/ce/x7/X/ee/9//WJRLc4gsjkaY/9/3Xv/f99/HWe1PQkI7yA/a39zsjVHDI8xG2ffe55z/3//f/57/3/de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19vzyCOGO8gWE6fd/9/3nv/f/9//3//f/9//3/+f917/3//f51zrzlmDNI5f2//f/9/PWtuLUUMuFaec/9//3//f/9//3//f/9//3//f/9/fXPxPacUIwRMKRtjFUZOLdhe33//f/5//X//f/9//3/aXk8tRwzLHDxr/3/+f7x33nv/f/9/HWfTPasc9EFXTl5v/3//f/5//n/+f/9//Hv9f/1//n//f19v9UFqFOwgdlK9e/5/3Xv/f797elLOHEkMWk7/f19rsjnrII8x+V7fe753/3//f/9//3/+f/5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38+a60YdTXPIDApPWf/f/9/33v/f/9//3/ef/5//n/+f/9//3//f7dWhhCoGNlav3vfe/9/uFozRhpn/3//f/9/33v/f/9//3//f/9//3//f753W2sSQqcUhxQTRgwlLCnYWv9//n/+f/1//3/ee/9/n3e5Wm8xjzE7Z/9/3n/ce/5//3/fe99/mFJGDIgUkDV+c/9/3nv/f/1//n/+f/1//X/9f917/3+fd7paLymIFCspGWP/f/9/33/ff19v1DkGBJI1v3v/fz1nNUrJGNA5fW/fe713/3/ee/9//n/+f/1//n/+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99/PmutGPlFdDXuIBVGv3f/f/9/33v/f/9//n/+f/9//n/+f/5//39bb9A5TC07Z99733v/f/9//3/ff997/3//f/9//3//f/9//3//f/9//3//f/9/v3fYWlROllLyQRJCW2//f/1//n/+f/9//3//f99/n3c8Zxlj33v+f/9//n//f713nXP/f35zsDWoGG4xv3f/f753/3/+f/1//n/9f/5//X/+f/9//39dbzRKpxSGFFNK33//f/9/33//fxVGihTsIF9vn3P/f99/FEYLJZZS/3/ee753/3//f/9/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n//f19vUi3YQZ1aUS0NJXZSv3f/f99/33v/f/5//n/9e/5//n/ee/9//387azpnfXP/f/9//3//f/9/vnf/f997/3//f/9//3//f/57/n/de/9//3//f997/3/ff/9/fW98b99//3/9f/5//n/+f/9//3+/e/9//3//f/9//X/de/9//3//f957/3++e1trMkZTSr97/3+9d/9//X/9f/1//n/+f/9//n//f/9/33tcb3ROEkYaY757/3/9f/9//3+YUusgiBA1Rv9//3/ff15v0DltLTtn/3/fe/9//3/+f/5//n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5//3+/e/dFtz0/b3pSyxxvMdle/3//f/9//3//f/5//n/+f/9//3/ee997/3//f797/3//f/9//3/ee957/3//f/9//3//f/9//3//f917/3//f/9//n//f/9//3//f/9/33//f/5//n/9f/9/3Xv/f/9//3//f99/3Xv+f/1/3n//f/9/3n//f/9/3nv/f997W2//f/9//3//f/5//X/9f/5//3//f/9//3//f/5//3/ff99733//f997/X/+f/9/n3PyQWYMqBj/f/9/f3O/e/piTCnwPd97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9f/9/v3s4SjMtH2s/a7M5Ti12Up5z/3/ff/9//3/+f/5//n/+f/9/3nvee/9//3//f/9/vXf/f/9/vXf+f/9//3//f/9//3//f/9//n/+f/5//n/+f/9//3//f/9/vnfff/9/3Xv+f/1//X/+f/9//3//f/9//3+8d9x7+3v9f/5//3+9e957/n/+f917/3//f/9//3//f/5//3/9f/1//Hv+f95733v/f/9/3Hv8f7tzvXued79733//f/x7/H/ee/9/GmMrJSMEl1b/f997v3ffezNGSylUSr13/3//f/9//3//f/9//3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/f7979UHPIJxW33+8XvVBVk5fb/9//3/fe/9//n//f917/n//f/9//3//f957/3//f957nHP/f957/3+9d/9//3//f/9//3//f/9//3/+f/5//3/+f957/3//f/9//3//f/9//n/+f/1//3//f/9/33v/f99//3/+f/1/23f+f/9//3//f/9//n//f/5/vXf/f/9/3nv/f/5//3/9f/5//3//f997/3//f/1//X/9f/9//3/fe/9/33/9e/17vXffe997EUIKIQohv3f/f/9/33t9b20t6Rz4Xv9/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1//Xv/fzxrkTWSNRhG9kFRLQ8p/WK/e59z/3/ee917/3//f/9//3//f/9//3//f/9//3//f/9//3//f/9//3//f/9//3//f/9//3//f/9//3//f/9//3//f/9//3//f/9//3//f/9//3//f/9//3//f/9//3//f/9//3//f/9//3//f/9//3//f/9//3//f/9//3//f/9//3//f/9//3//f/9//3//f/9//3//f/9//3//f/9//3//f/9//3//f/9//3/ffxpnyByFEJZW/3+ed/9/v3ufcwwlZxBeb797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ff1ZOihSsGLU5czGLFDdK33vff/9//3//f/9//3//f/9//3//f/9//3//f/9//3//f/9//3//f/9//3//f/9//3//f/9//3//f/9//3//f/9//3//f/9//3//f/9//3//f/9//3//f/9//3//f/9//3//f/9//3//f/9//3//f/9//3//f/9//3//f/9//3//f/9//3//f/9//3//f/9//3//f/9//3//f/9//3//f/9//3//f/9//3//f/9//3++dzJGQwgyRr5333vff/9/33s2Sg0lFUZ/c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9f957/39+by4pqxibVlpOzRxxMf9//3//f957/nv/f/9//3//f/9//3//f/9//3//f/9//3//f/9//3//f/9//3//f/9//3//f/9//3//f/9//3//f/9//3//f/9//3//f/9//3//f/9//3//f/9//3//f/9//3//f/9//3//f/9//3//f/9//3//f/9//3//f/9//3//f/9//3//f/9//3//f/9//3//f/9//3//f/9//3//f/9//3//f/9//3//f99//39ba2QMKyU7a/9/33/ff/9/XW8URogU+mL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ee/9//39XTi8pcjEXRswcDSXfe99//3//f917/3//f/9//3//f/9//3//f/9//3//f/9//3//f/9//3//f/9//3//f/9//3//f/9//3//f/9//3//f/9//3//f/9//3//f/9//3//f/9//3//f/9//3//f/9//3//f/9//3//f/9//3//f/9//3//f/9//3//f/9//3//f/9//3//f/9//3//f/9//3//f/9//3//f/9//3//f/9//3/ee/9/33/ff/9//39MKaYUllLff99733vff/9/+mJmEFNKvXf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5//3//f/9/f3P0QYoUDSVoEAwh/3++d753/3//f/9//3//f/9//3//f/9//3//f/9//3//f/9//3//f/9//3//f/9//3//f/9//3//f/9//3//f/9//3//f/9//3//f/9//3//f/9//3//f/9//3//f/9//3//f/9//3//f/9//3//f/9//3//f/9//3//f/9//3//f/9//3//f/9//3//f/9//3//f/9//3//f/9//3//f/9//3//f/9//3//f/9//3//f/9/t1plEI81XWvff59333/fe793bC1sLfdevH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9//3//f/9/f3MVRsscBATJGJ5z/3/de/5//n//f/9//3//f/9//3//f/9//3//f/9//3//f/9//3//f/9//3//f/9//3//f/9//3//f/9//3//f/9//3//f/9//3//f/9//3//f/9//3//f/9//3//f/9//3//f/9//3//f/9//3//f/9//3//f/9//3//f/9//3//f/9//3//f/9//3//f/9//3//f/9//3//f/9//3//f/9//3//f/5//3/+f/9//3/fe793CyWoGNla33//f/9/33v/f3RSpRRzTpxz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n/+f957vnffe797fm+QNQshTCk7a/9//3/9f/5//3//f/9//3//f/9//3//f/9//3//f/9//3//f/9//3//f/9//3//f/9//3//f/9//3//f/9//3//f/9//3//f/9//3//f/9//3//f/9//3//f/9//3//f/9//3//f/9//3//f/9//3//f/9//3//f/9//3//f/9//3//f/9//3//f/9//3//f/9//3//f/9//3//f/9//3//f/9//3//f/1//n/ee/9/v3v/fzRKyRixOX5z/3//f757/385Zwchay17b/9//3/ee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f/5//3//f/9//3//f/9//3//f/9//3//f917/n/+f/9//3//f/9//3//f/9//3//f/9//3//f/9//3//f/9//3//f/9//3//f/9//3//f/9//3//f/9//3//f/9//3//f/9//3//f/9//3//f/9//3//f/9//3//f/9//3//f/9//3//f/9//3//f/9//3//f/9//3//f/9//3//f/9//3//f/9//3//f/9//3//f/9//3//f/9//3//f/9//3//f/5//n//f/9//3+fc04tyhyXVt9733vff/9//n/vPWMMtlb/f957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+f/5//3//f/9//3//f/9//3//f/9//3//f/5//n//f/9//3//f/9//3//f/9//3//f/9//3//f/9//3//f/9//3//f/9//3//f/9//3//f/9//3//f/9//3//f/9//3//f/9//3//f/9//3//f/9//3//f/9//3//f/9//3//f/9//3//f/9//3//f/9//3//f/9//3//f/9//3//f/9//3//f/9//3//f/9//3//f/9//3//f/9//3//f/9//n/+f/5//3//f/9/PGt2UogUyRyec/9/vnv/f/9/1lrGGJVS33vfe/9/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5//n//f/5//3//f/9/fnOQNckc2V7/f/9/vnv/f3tvrzWONTtn33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+f/9//3//f/9//3//f/9//3//f/9//3//f/9//3//f/9//3//f/9//3//f/9//3//f/9//3//f/9//3//f/9//3//f/9//3//f/9//3//f/9//3//f/9//3//f/9//3//f/9//3//f/9//3//f/9//3//f/9//3//f/9//3//f/9//3//f/9//3//f/9//3//f/9//3//f/9//3//f/9//3/+f/5//n/+f997/3//f/9/GmMLJY81fXP/f997vnf/fxpjCyUzRt9/33v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/9//3//f/9//3//f/9//3//f/9//3//f/9//3//f/9//3//f/9//3//f/9//3//f/9//3//f/9//3//f/9//3//f/9//3/+f/9//3//f757v3u/d/9/sDksKfpi/3//f99//3//fy0pbi1+b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n//f/5//3/+f/9//3//f/9//3//f/9//3//f/9//3//f/9//3//f/9//3//f/9//3//f/9//3//f/9//3//f/9//3//f/9//3//f/9//3//f/9//3//f/9//3//f/9//3//f/9//3//f/9//3//f/9//3//f/9//3//f/9//3//f/9//3//f/9//3//f/9//3//f/9//3//f/9//3//f/9//3//f/9//3//f/5//n/+f/9//3//f75733vfe5dWsDm4Whtn33/ff797n3f0Qesc+l7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9//3//f/9//3//f/5//3//f/9//3//f/9/33t9b5dWNEqQNXdSn3fff793/F5PLXdS/3/f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+f/9//3//f/9//3//f/9//3//f/9//3//f/9//3//f/9//3//f/9//3//f/9//3//f/9//3//f/9//3//f/9//3//f/9//3//f/9//3//f/9//3//f/9//3//f/9//3//f/9//3//f/9//3//f/9//3//f/9//3//f/9//3//f/9//3//f/9//3//f/9//3//f/9//3//f/9//3//f/9//3//f/9//3//f/9//3//f/9//3/+f/9/3n/ff/9//387ZzRKiBTsILtav3u/e19vkTXTPb93/3/fe957/n/+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6YgwhaBA3Sh9r33/9YpI1DSVda/9//3//f/5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ee/9//39VTkYM6xyfc19velJIDOwgf2//f997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v3eXUrE5Ty3cXppWUC2qGF5v/3//f5x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Xm8x7CDUPVdOLSkbZ55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9//388ZwwhihQtKeogfnPfe99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33v6XpAxLCWwOb93/3++d/9//3//f/9//3//f/9//3//f/9//3//f/9//3//f/9//3//f/9//3//f/9//3//f/9//3//f/9//3//f/9//3//f/9//3//f/9//3//f/9//3//f/9//3//f/9//3//f/9//3//f/9//3//f/9//3//f/9//3//f/9//3//f/9//3//f/9//3//f/9//3//f/9//3//f/9//3//f/9//3//f/9//3//f/9//3//f/9//3//f/9//3//f/9/vXcYYzlnvX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/39+c31vv3f/f/9/3nv/f/9//3//f/9//3//f/9//3//f/9//3//f/9//3//f/9//3//f/9//3//f/9//3//f/9//3//f/9//3//f/9//3//f/9//3//f/9//3//f/9//3//f/9//3//f/9//3//f/9//3//f/9//3//f/9//3//f/9//3//f/9//3//f/9//3//f/9//3//f/9//3//f/9//3//f/9//3//f/9//3//f/9//3//f/9//3//f/9//3//f/9//3/ee3tvlFLWWnt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9573Xv/f/9//3//f/9//3//f/9//3//f/9//3//f/9//3//f/9//3//f/9//3//f/9//3//f/9//3//f/9//3//f/9//3//f/9//3//f/9//3//f/9//3//f/9//3//f/9//3//f/9//3//f/9//3//f/9//3//f/9//3//f/9//3//f/9//3//f/9//3//f/9//3//f/9//3//f/9//3//f/9//3//f/9//3//f/9//3//f/9//3//f/9/3ntaaxhjOWe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/f/9/3X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//f0wAAABkAAAAAAAAAAAAAABtAAAAPAAAAAAAAAAAAAAAbgAAAD0AAAApAKoAAAAAAAAAAAAAAIA/AAAAAAAAAAAAAIA/AAAAAAAAAAAAAAAAAAAAAAAAAAAAAAAAAAAAAAAAAAAiAAAADAAAAP////9GAAAAHAAAABAAAABFTUYrAkAAAAwAAAAAAAAADgAAABQAAAAAAAAAEAAAABQAAAA=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2023-03-15T09:05:27Z</xd:SigningTime>
          <xd:SigningCertificate>
            <xd:Cert>
              <xd:CertDigest>
                <DigestMethod Algorithm="http://www.w3.org/2000/09/xmldsig#sha1"/>
                <DigestValue>U03EsO2v3vGq3Dj0eA+3q/hJZjk=</DigestValue>
              </xd:CertDigest>
              <xd:IssuerSerial>
                <X509IssuerName>CN="АО ""ПФ ""СКБ КОНТУР""", O="АО ""ПФ ""СКБ КОНТУР""", OU=Удостоверяющий центр, STREET="улица Народной воли, строение 19А", L=Екатеринбург, S=66 Свердловская область, C=RU, ИНН=006663003127, ОГРН=1026605606620, E=ca@skbkontur.ru</X509IssuerName>
                <X509SerialNumber>1302615628699789580428987701437410291229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BzGwAAtQ0AACBFTUYAAAEACAEBAMsAAAAF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AAAAAAAAAAAAAADhQvx/X8AABMAFAAAAAAAMG478f1/AAAgQmwn/n8AACiFC/H9fwAAAAAAAAAAAAAgQmwn/n8AAMm2Ly2YAAAAAAAAAAAAAACd7e1P0XcAALNV4+/9fwAASAAAAAAAAADUWTvx/X8AAIBxRPH9fwAA8Fs78QAAAAABAAAAAAAAADBuO/H9fwAAAABsJ/5/AAAAAAAAAAAAAAAAAACYAAAAwRS/JP5/AAAAAAAAAAAAAAAAAAAAAAAA0BtksuIBAAAouS8tmAAAAHALAAAAAAAAAAAAAAAAAAAAAAAAAAAAAAAAAAAAAAAAoLgvLZgAAAA/fQvxZHYACAAAAAAlAAAADAAAAAEAAAAYAAAADAAAAAAAAAISAAAADAAAAAEAAAAeAAAAGAAAAL8AAAAEAAAA9wAAABEAAAAlAAAADAAAAAEAAABUAAAAiAAAAMAAAAAEAAAA9QAAABAAAAABAAAAVZXbQV9C20HAAAAABAAAAAoAAABMAAAAAAAAAAAAAAAAAAAA//////////9gAAAAMQA1AC4AMAAz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B9ArfiAQAAuMPWJP5/AAAJAAAAAQAAAEiO4iT+fwAAAAAAAAAAAAAAAAAAAAAAADDclqfiAQAAYAcCt+IBAAAAAAAAAAAAAAAAAAAAAAAAPUntT9F3AACQfQK34gEAABYAAACYAAAAAAAAAAAAAADQG2Sy4gEAALAVLy0AAAAAQNrIt+IBAAAHAAAAAAAAAMCEZLLiAQAA7BQvLZgAAABAFS8tmAAAAMEUvyT+fwAAVQEAAAAGAAByAAAAAAAAAHIAAAAAAgAAVQcAAFUBAADsFC8tmAAAAAcAAAAAAgAAAAAAAAAAAAAAAAAAAAAAAAAAAAAAAAAAcHFE8W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C4w9Yk/n8AAFBIULLiAQAASI7iJP5/AAAAAAAAAAAAAAAAAAAAAAAA6HN5uuIBAAACAAAAAAAAAAAAAAAAAAAAAAAAAAAAAAB9tuxP0XcAAHDDTrLiAQAAgPkKw+IBAAAAAAAAAAAAANAbZLLiAQAAiPIuLQAAAADg////AAAAAAYAAAAAAAAAAwAAAAAAAACs8S4tmAAAAADyLi2YAAAAwRS/JP5/AAD/////AAAAAPAM3u8AAAAA/v////////9zjN7v/X8AAKzxLi2YAAAABgAAAP1/AAAAAAAAAAAAAAAAAAAAAAAAAAAAAAAAAAD0tJok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LU+QT8AAAAAAAAAAMclQT8AACRCAADIQSQAAAAkAAAAtT5BPwAAAAAAAAAAxyVBPwAAJEIAAMhBBAAAAHMAAAAMAAAAAAAAAA0AAAAQAAAAKQAAABkAAABSAAAAcAEAAAQAAAAQAAAABwAAAAAAAAAAAAAAvAIAAAAAAMwHAgIiUwB5AHMAdABlAG0AAAAAAAAAAAAAAAAAAAAAAAAAAAAAAAAAAAAAAAAAAAAAAAAAAAAAAAAAAAAAAAAAAAAAAAAAAABgbS8tmAAAAMhBmyT+fwAAAgAAAAAAAABCAAAAAAAAAAAAAAAAAAAAACn5IQAAAAAAAAAAAAAAAP7/////////BQAgAABAAAA4CwAA4gEAABwBAAAAAAAADAAAMP///38AAAAgCQAAAAAAAAAAAAAAAAAAAAAAAABgByMBAAAAAIwIAAA4CwAAAgAgAABAAAAAAAAAAAAAAHcD1UfiqXdBg9FZxK61S7eoVfkh/n8AAGBtLy2YAAAAhAAAAAAAAACEAAAAAQEIABAAAAAFACAAAEAAADgLAADiAQAAKAAAABwBAAAAAAAADAAAMP///38AAAAgCQAAAAAAAABkdgAIAAAAACUAAAAMAAAABAAAAEYAAAAoAAAAHAAAAEdESUMCAAAAAAAAAAAAAABuAAAAPQAAAAAAAAAhAAAACAAAAGIAAAAMAAAAAQAAABUAAAAMAAAABAAAABUAAAAMAAAABAAAAFEAAACs5AAAKQAAABkAAAB6AAAARQAAAAAAAAAAAAAAAAAAAAAAAADlAAAAfwAAAFAAAAAoAAAAeAAAADTkAAAAAAAAIADMAG0AAAA8AAAAKAAAAOUAAAB/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797/38cZ1ZOuVq/e/9//3/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957/3//f/9//3//f997/3//f/9//3//f/9//3//f/9//3//f/9//3//f/9//3//f/9//3//f/9//3//f/9//3//f/9//3//f/9//3//f/9//3//f/9//3//f/9//3//f/9//3//f/9//3//f/9//3//f/9//3//f/9//3//f/9//3//f/9//3//f/9//3//f/9//3//f/9//n/+f/1//3//f/9//3+/ex1n9EEmCKoYVk6/d99733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997/3//f/9//3//f/9//3//f/9//3//f/9//3//f/9//3//f/9//3//f/9//3//f/9//3//f/9//3//f/9//3//f/9//3//f/9//3//f/9//3//f/9//3//f/9//3//f/9//3//f/9//3//f/9//3//f/9//3//f/9//3//f/9//3//f/9//3/+f/9//n/+f/9//3/fe/9/f3PzPaoYihRIDNM9v3v/f997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7573nv/f/9//3//f/9//3//f/9//n//f/9//3//f/9//3//f/9//3//f/9//3//f/9//3//f/9//3//f/9//3//f/9//3//f/9//3//f/9//3//f/9//3//f/9//3//f/9//3//f/9//3//f/9//3//f/9//3//f/9//3//f/9//3//f/9//3//f/9//3//f/9//3/+f/9//3//f/9/nnfffzxnDCXrHLI1iRQtJZ9z33v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398b3xv/3//f/9//3//f/9//3//f/9//3//f/9//3//f/9//3//f/9//3//f/9//3//f/9//3//f/9//3//f/9//3//f/9//3//f/9//3//f/9//3//f/9//3//f/9//3//f/9//3//f/9//3//f/9//3//f/9//3//f/9//3//f/9//3//f/9//3//f/5//3/+f/9//n//f553/3/ZWgwl8z2aVqsYqhheb/9/33v/f957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//fzpr8T0yRnxv/3//f/9//3/+f/9//3//f/9//3//f/9//3//f/9//3//f/9//3//f/9//3//f/9//3//f/9//3//f/9//3//f/9//3//f/9//3//f/9//3//f/9//3//f/9//3//f/9//3//f/9//3//f/9//3//f/9//3//f/9//3//f/9//3//f/9//3//f/5//3/+f/5//3/fe793VUrqIJhSf3NQLWgQPWfff/9//3/+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fe/9//38ZY+kcCiHYXv9//3//f/9//3//f/9//3//f/9//3//f/9//3//f/9//3//f/9//3//f/9//3//f/9//3//f/9//3//f/9//3//f/9//3//f/9//3//f/9//3//f/9//3//f/9//3//f/9//3//f/9//3//f/9//3//f/9//3//f/9//3//f/9//3//f/9//3//f/5//3//f/9/33u/dzNGTi37Xp93cTEFBJhWv3v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fe/9/OmsrKWUMuFbff99//3//f/5//3//f/9//n//f/9//3//f/9//3//f/9//3//f/9//3//f/9//3//f/9//3//f/9//3//f/9//3//f/9//3//f/9//3//f/9//3//f/9//3//f/9//3//f/9//3//f/9//3//f/9//3//f/9//3//f/9//3//f/9//3//f/9//n//f/5//3//f997v3eWUhJCn3e/e9Q9Jgi5Wr97/3/ff/9//3//f/5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1tvVEqoFE0t/3+ed/9//3/ee/9//3/+f/9//3//f/9//3//f/9//3//f/9//3//f/9//3//f/9//3//f/9//3//f/9//3//f/9//3//f/9//3//f/9//3//f/9//3//f/9//3//f/9//3//f/9//3//f/9//3//f/9//3//f/9//3//f/9//3//f/9//3//f/9//3//f/5//3//f997nXOec793v3uSNScId07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++dxpj6hzrIH5v33vfe/9/vXf+f/5//n/+f/9//3//f/9//3//f/9//3//f/9//3//f/9//3//f/9//3//f/9//3//f/9//3//f/9//3//f/9//3//f/9//3//f/9//3//f/9//3//f/9//3//f/9//3//f/9//3//f/9//3//f/9//3//f/9//3//f/9//3//f/9//3//f/9//3/fe55znnO/e19vcTEmCFdOv3v/f/9//3//f/9//n//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fe/9//3+ec48xZxCYUv9/33vff/5/3Xv+f/5//3//f/9//3//f/9//3//f/9//3//f/9//3//f/9//3//f/9//3//f/9//3//f/9//3//f/9//3//f/9//3//f/9//3//f/9//3//f/9//3//f/9//3//f/9//3//f/9//3//f/9//3//f/9//3//f/9//3//f/9//3//f/9//3//f/9//3++d997338/ay8pJwg1Sp9333//f/9//3/+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/9/v3fzQUYIbzH/f997/3//f/5//n/+f/5//3//f/9//3//f/9//3//f/9//3//f/9//3//f/9//3//f/9//3//f/9//3//f/9//3//f/9//3//f/9//3//f/9//3//f/9//3//f/9//3//f/9//3//f/9//3//f/9//3//f/9//3//f/9//3//f/9//3//f/9//3//f/9//3//f/9//3//f/9/P2svKQYENUafc797/3//f/9//3/+f/5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793mVZpEKoYfm/fe/9//3/de/5//n//f/5//3//f/9//3//f/9//3//f/9//3//f/9//3//f/9//3//f/9//3//f/9//3//f/9//3//f/9//3//f/9//3//f/9//3//f/9//3//f/9//3//f/9//3//f/9//3//f/9//3//f/9//3//f/9//3//f/9//3//f/9//3//f/9//3//f/9//3//f59zMCknCDVK33+/d/9//3//f/5//3/+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ee/9//3//fx1ncTFHDLhWv3ffe/9/3Xv9f/5//n//f/9//3//f/9//3//f/9//3//f/9//3//f/9//3//f/9//3//f/9//3//f/9//3//f/9//3//f/9//3//f/9//3//f/9//3//f/9//3//f/9//3//f/9//3//f/9//3//f/9//3//f/9//3//f/9//3//f/9//3//f/9//3//f/9//3//f/9//39/c3IxSAwVRv9/v3vfe/9//3/+f/5//3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/9//3/fe5pWZwyxNb9333v/f/5//n/+f/9//n//f/9//3//f/9//3//f/9//3//f/9//3//f/9//3//f/9//3//f/9//3//f/9//3//f/9//3//f/9//3//f/9//3//f/9//3//f/9//3//f/9//3//f/9//3//f/9//3//f/9//3//f/9//3//f/9//3//f/9//3//f/9//3//f/9//3//f99/v3vVPUgMcDHfe797/3//f/9//n//f/5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75333vfe997338/ayYI6yB9b793/3//f/5//n/+f/9//3//f/9//3//f/9//3//f/9//3//f/9//3//f/9//3//f/9//3//f/9//3//f/9//3//f/9//3//f/9//3//f/9//3//f/9//3//f/9//3//f/9//3//f/9//3//f/9//3//f/9//3//f/9//3//f/9//3//f/9//3//f/9//3//f/9//3//f797OEonCMwcXmu/e/9//3/+f/5//n/+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f2/sIEYMmFK/e997/3//f/9//3//f/9//3//f/9//3//f/9//3//f/9//3//f/9//3//f/9//3//f/9//3//f/9//3//f/9//3//f/9//3//f/9//3//f/9//3//f/9//3//f/9//3//f/9//3//f/9//3//f/9//3//f/9//3//f/9//3//f/9//3//f/9//3//f/9//3//f/9//3//f/VBCARJDN1i33//f/5//X/9f/5//n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593by1HDBRCv3vfe/9//3//f/9//3//f/9//3//f/9//3//f/9//3//f/9//3//f/9//3//f/9//3//f/9//3//f/9//3//f/9//3//f/9//3//f/9//3//f/9//3//f/9//3//f/9//3//f/9//3//f/9//3//f/9//3//f/9//3//f/9//3//f/9//3//f/9//3//f/9//3//f/9/v3s4TkoQKQibWr97/3/9f/x//H/9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fe1ZKRghvMZ9z/3//f/9//3//f/9//3//f/9//3//f/9//3//f/9//3//f/9//3//f/9//3//f/9//3//f/9//3//f/9//3//f/9//3//f/9//3//f/9//3//f/9//3//f/9//3//f/9//3//f/9//3//f/9//3//f/9//3//f/9//3//f/9//3//f/9//3//f/9//3//f/9//3//f99/u1oPJQgIvF6/e/9//X/9f/x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ZXkYMyhheb997/3//f/9//3//f/9//3//f/9//3//f/9//3//f/9//3//f/9//3//f/9//3//f/9//3//f/9//3//f/9//3//f/9//3//f/9//3//f/9//3//f/9//3//f/9//3//f/9//3//f/9//3//f/9//3//f/9//3//f/9//3//f/9//3//f/9//3//f/9//3//f/9//3/ffx1nMCkpCN1e33//f/5//H/9f/5//3//f/9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XWuIFGcQ+l7/f/9//3//f/9//3//f/9//3//f/9//3//f/9//3//f/9//3//f/9//3//f/9//3//f/9//3//f/9//3//f/9//3//f/9//3//f/9//3//f/9//3//f/9//3//f/9//3//f/9//3//f/9//3//f/9//3//f/9//3//f/9//3//f/9//3//f/9//3//f/9//3//f/9//3/9ZjApCAjdYt9//3/9f/1//X/+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31vLClFDFVKv3v/f/9//3//f/9//3//f/9//3//f/9//3//f/9//3//f/9//3//f/9//3//f/9//3//f/9//3//f/9//3//f/9//3//f/9//3//f/9//3//f/9//3//f/9//3//f/9//3//f/9//3//f/9//3//f/9//3//f/9//3//f/9//3//f/9//3//f/9//3//f/9//3//f/9/PmsPKUkMWVLff/9//n/9f/1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+/d/I9hxCPMX5z/3//f/9//3//f/9//3//f/9//3//f/9//3//f/9//3//f/9//3//f/9//3//f/9//3//f/9//3//f/9//3//f/9//3//f/9//3//f/9//3//f/9//3//f/9//3//f/9//3//f/9//3//f/9//3//f/9//3//f/9//3//f/9//3//f/9//3//f/9//3//f/9//3//f59zcjVJENQ9n3f/f/9//n/9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5//3//f/9/33uWUocQCyH7Yt97/3//f/9//3/+f/9//3//f/9//3//f/9//3//f/9//3//f/9//3//f/9//3//f/9//3//f/9//3//f/9//3//f/9//3//f/9//3//f/9//3//f/9//3//f/9//3//f/9//3//f/9//3//f/9//3//f/9//3//f/9//3//f/9//3//f/9//3//f/9//3//f/9/33vfe5I1SQwOJV9v33//f/5//n/+f/9//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fW8tKWcQd1Kfd/9//3//f/9//3/+f/5//3//f/9//3//f/9//3//f/9//3//f/9//3//f/9//3//f/9//3//f/9//3//f/9//3//f/9//3//f/9//3//f/9//3//f/9//3//f/9//3//f/9//3//f/9//3//f/9//3//f/9//3//f/9//3//f/9//3//f/9//3//f/9//3//f/9/338+a2oQahS/e/9//3//f/5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/ff/9/sDVFCI8xf3Pff/9//3//f/9//3/+f/9//3//f/9//3//f/9//3//f/9//3//f/9//3//f/9//3//f/9//3//f/9//3//f/9//3//f/9//3//f/9//3//f/9//3//f/9//3//f/9//3//f/9//3//f/9//3//f/9//3//f/9//3//f/9//3//f/9//3//f/9//3//f/9//3/fe/9/f3OrHGkQf3P/f/9//n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+f/9//3//f/9//3//f3ZOJQjKGDxn/3//f/9//3//f/9//3//f/9//3//f/9//3//f/9//3//f/9//3//f/9//3//f/9//3//f/9//3//f/9//3//f/9//3//f/9//3//f/9//3//f/9//3//f/9//3//f/9//3//f/9//3//f/9//3//f/9//3//f/9//3//f/9//3//f/9//3//f/9//3//f/9/33//f99/7SCKFPxi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n//f/5//3/+f/5/vHf/f/9/33/6YqkUaBD7Xt9//3//f/9//3//f/5//3//f/9//3//f/9//3//f/9//3//f/9//3//f/9//3//f/9//3//f/9//3//f/9//3//f/9//3//f/9//3//f/9//3//f/9//3//f/9//3//f/9//3//f/9//3//f/9//3//f/9//3//f/9//3//f/9//3//f/9//3//f/9//3//f957/3//fy8pSAw2St97/3//f/9//3//f/9/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5//3//f793v3fsIIkUmVbff/9//3/fe/9//3//f/9//3//f/9//3//f/9//3//f/9//3//f/9//3//f/9//3//f/9//3//f/9//3//f/9//3//f/9//3//f/9//3//f/9//3//f/9//3//f/9//3//f/9//3//f/9//3//f/9//3//f/9//3//f/9//3//f/9//3//f/9//3//f/9//3//f/9//39xNScIkTW/e/9//3//f/9//3//f/9//3/+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n/+f/5//3/+f/5/33/fe99/Ty1IDBVGf3P/f/9//3//f/9//n//f/9//3//f/9//3//f/9//3//f/9//3//f/9//3//f/9//3//f/9//3//f/9//3//f/9//3//f/9//3//f/9//3//f/9//3//f/9//3//f/9//3//f/9//3//f/9//3//f/9//3//f/9//3//f/9//3//f/9//3//f/9//3//f/9//n/ff99/FUYGBA4lfm//f/9//3//f/9//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5//3/+e997/3/ffxVGihRQLT5rv3f/f/9//3//f/9//3//f/9//3//f/9//3//f/9//3//f/9//3//f/9//3//f/9//3//f/9//3//f/9//3//f/9//3//f/9//3//f/9//3//f/9//3//f/9//3//f/9//3//f/9//3//f/9//3//f/9//3//f/9//3//f/9//3//f/9//3//f/9//3//f/9/3nv/f9teaRDtIF1v/3//f/9//3//f/9//3//f/5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+f/9//n/+f957/3/ee/9/v3cdZ+0gDiXcXp9z/3//f/9//3/+e/9//3//f/9//3//f/9//3//f/9//3//f/9//3//f/9//3//f/9//3//f/9//3//f/9//3//f/9//3//f/9//3//f/9//3//f/9//3//f/9//3//f/9//3//f/9//3//f/9//3//f/9//3//f/9//3//f/9//3//f/9//3//f/9//3/+f/5//39fb6oYDSU9a99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fnMVRowYtTmfd99/33v/f917/3//f/9//n//f/9//3//f/9//3//f/9//3//f/9//3//f/9//3//f/9//3//f/9//3//f/9//3//f/9//3//f/9//3//f/9//3//f/9//3//f/9//3//f/9//3//f/9//3//f/9//3//f/9//3//f/9//3//f/9//3//f/9//3//f/9//X/ce/9/fm9PLawY3F7ff/9//3//f/5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/5//n/+f797mlZRLTIt/mLfe/9//3/de/9//n/+f/5//n//f/9//3//f/9//3//f/9//3//f/9//n//f/9//3//f/9//3//f/9//3//f/9//3//f/9//3//f/9//3//f/9//3//f/9//3//f/9//3//f/9//3//f/9//3//f/9//3//f/9//3//f/9//3//f/9//3//f/9//3//f/x//H//f593cDGrGHlS33/ff/9//3/+f/57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n//f/9//3//f/9//3//f/9//3//f/9//3/+f/1//3//f39zF0bvJBZG33/fe/9/3Xv/f/9//3/+f/9//3//f/9//3//f/9//3//f/9//3//f/9//3//f/9//3//f/9//3//f/9//3//f/9//3//f/9//3//f/9//3//f/9//3//f/9//3//f/9//3//f/9//3//f/9//3//f/9//3//f/9//3//f/9//3//f/9//3//f/9//3/9f/1//3+/e/VBihTUPZ93/3//f/9//n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+f/9//n//f/9//3//f/9//3//f/5//3/ff/9/vHf9f/5//3/ff3pWrBgvKV5v33vde/5//3//f/5//3/+f/9//3//f/9//3//f/9//3//f/9//3/+f/9//3//f/9//3//f/9//3//f/9//3//f/9//3//f/9//3//f/9//3//f/9//3//f/9//3//f/9//3//f/9//3//f/9//3//f/9//3//f/9//3//f/9//3//f/9//3//f/9//Hv+f/9/3395UqsY7SAdZ797/3//f/5//X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1//X//f99//3+ZVqwcaRD6Xt97/3//f/9//3//f/9//3//f/9//3//f/5//3//f/9//3//f/9//3//f/9//3//f/9//3//f/9//3//f/9//3//f/9//3//f/9//3//f/9//3//f/9//3//f/9//3//f/9//3//f/9//3//f/9//3//f/9//3//f/9//3//f/9//3//f/9//3//f/5//n//f/9/HmftIGkQNkq/e99//3/+f/5//n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n//f/5//3/+f/9//3//f/9//3/9f/5//X/ef797214NJUYMFEbff/9//3+dd957/3//f/5//3/+f/5//X/+f/5//n/+f/9//3//f/9//3//f/9//3//f/9//3//f/9//3//f/9//3//f/9//3//f/9//3//f/9//3//f/9//3//f/9//3//f/9//3//f/9//3//f/9//3//f/9//3//f/9//3//f/9//3//f/9//3/9e/9/33v/f39zUC0GBLI5n3Pfe/9//3/9e/5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n//f/5//3//f/9//3//f/9//n/+f/5//3/ff11v9EGIFI8133v/f/9/nXfee/9//3//f/9//n/9f/5//X/+f/1//n/+f/9//3//f/9//3//f/9//3//f/9//3//f/9//3//f/9//3//f/9//3//f/9//3//f/9//3//f/9//3//f/9//3//f/9//3//f/9//3//f/9//3//f/9//3//f/9//3//f/9//3//f/9//n//f/9/33/fe9M9SAxwMZ9zv3f/f/9//n/+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5//3//f/9//3//f/9//3//f/9//n/+f/5//3//f/9//3/ee/1//n/de/9//3/fe9leCyEMJb9333v/f51z/3//f/9//3/+f/5//n/8f/1//H/9f/1//n//f/9//3//f/9//3//f/9//3//f/9//3//f/9//3//f/9//3//f/9//3//f/9//3//f/9//3//f/9//3//f/9//3//f/9//3//f/9//3//f/9//3//f/9//3//f/9//3//f/9//3//f/5//3//f/9/33sWRmgQcDF+b79733//f/5//n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+f/9//3/fe/9//3//f/9//3/+f/5//n//f/9//3//f/9//n//f/5//3/+f/9//3+ed/E9iBS4Wt9/33//f/9//3//f/9//3//f/1//X/9f/1//X/+f/5//3//f/9//3//f/9//3//f/9//3//f/9//3//f/9//3//f/9//3//f/9//3//f/9//3//f/9//3//f/9//3//f/9//3//f/9//3//f/9//3//f/9//3//f/9//3//f/9//3//f/9//3/ee/9//3+fd/9/214MIcocuFbfe99//3/+e/5//3/+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vXf/f/9//3//f/9/v3ffe/5//n/9f/5//n//f/9//3/+f/9//3//f/9//n/+f/9/33tUTkUI80Gfd/9//3/ee/9//3//f/9//n/+f/1//X/8f/1//X/+f/5//3//f/9//3//f/9//3//f/9//3//f/9//3//f/9//3//f/9//3//f/9//3//f/9//3//f/9//3//f/9//3//f/9//3//f/9//3//f/9//3//f/9//3//f/9//3//f/9//3//f/9/3Xv/f/9/v3v/f15rTi2pFDVKv3vfe/9/3nv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+eczxnf3Pff/9//3//f/5//n/9f/5//3//f/9//3//f/9//3//f/9//3/ee/9/+WKIFAwlf3P/f/9//n//f/9//3//f/9//n/+f/1//n/+f/9//n//f/9//3//f/9//3//f/9//3//f/9//3//f/9//3//f/9//3//f/9//3//f/9//3//f/9//3//f/9//3//f/9//3//f/9//3//f/9//3//f/9//3//f/9//3//f/9//3//f/9//3//f/9//3//f997/3+/exRCZwyxOX5z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797NEZvLRVGX2//f/9//3/+f/x//X/9f/9//3//f/9//3/ff/9//3//f/5//n/ef31zLSlHDD1n/3++e/9//3//f/5//3/+f/9//n/+f/5//3/+f/9//3//f/9//3//f/9//3//f/9//3//f/9//3//f/9//3//f/9//3//f/9//3//f/9//3//f/9//3//f/9//3//f/9//3//f/9//3//f/9//3//f/9//3//f/9//3//f/9//3//f/9//3//f/9//3//f/9//3+XUmcQLSk9a/9/33/ff/9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399by0pBQQwKbtan3efc/9//X/9f/x//n//f/9//3//f/9//3/ff99/v3v+f/9/3Xued/NBBQDbXr9733v+f/9//n//f/5//3//f/9//3//f/5//3/+f/9//n/+f/5//3//f/9//3//f/9//3//f/9//3//f/9//3//f/9//3//f/9//3//f/9//3//f/9//3//f/9//3//f/9//3//f/9//3//f/9//3//f/9//3//f/9//3//f/9//3//f/9//3//f/9//3//f/9/G2fJGOsguVr/f99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99/n3MuJYoU1j3dXj9rn3Pfe/1//Hv8f/1//3//f/9//3/5YlVO2l6fd/9//3/+f91733t4UkcMNkq/e/9//X/+f/5//n//f/9//3//f/9/vnvff/9//3/ee/5//n//f/9//3//f/9//3//f/9//3//f/9//3//f/9//3//f/9//3//f/9//3//f/9//3//f/9//3//f/9//3//f/9//3//f/9//3//f/9//3//f/9//3//f/9//3//f/9//3//f/9//3//f/9/vnv/f11vTi2JFDVK33v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99/1D2zOR9nnFaaVn5v33/de/1//H/9f/5//3//f997sDmIFG8xPWv/f/9/3Hv/f/9/HWftIC8pn3P/f/1//n/+f/9//3//f/9//3++d99733v/f/9//3/+f/9//3//f/9//3//f/9//3//f/9//3//f/9//3//f/9//3//f/9//3//f/9//3//f/9//3//f/9//3//f/9//3//f/9//3//f/9//3//f/9//3//f/9//3//f/9//3//f/9//3//f/5//3//f/9//3+/d/I9iBSRNZ9333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33//f/RBN0o/a9U9UC3aWt9733vde/1//Xv/f/9//39db04tBADNIJlWf3O+e/9/3Xv/f15vcDEFBDxnnHP+f/5//n/+f/9//3//f793n3efd99733v/f957/n/+f/9//3//f/9//3//f/9//n//f/9//3//f/9//3//f/9//3//f/9//3//f/9//3//f/9//3//f/9//3//f/9//3//f/9//3//f/9//3//f/9//3//f/9//3//f/9//3//f/9//n/+f917/3//f/9/v3dVSmcMLilfb99/33//f/9//n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nne4WgwlHWeaVg4l1D1/c99/33//f/9//3/9f/9/PGvuJDEp8CRSLd1en3P/f/9//388axNGRQi3Wv9/3Xv/f/5//3/ee/9/n3d7VlMtlTn+Zr97nnffe95733//f/9/n3f/f/9//3//f917/n//f/9//3//f/9//3//f/9//3//f/9/3Xv/f/9//3//f/9//3//f/9//3//f/9//n//f/9//3//f/9//3//f957/3//f/9//3//f/9//3//f/9//3//f/5//3//f7972V7LHIgUXm+fd/9/v3v/f/9//3//f/9/3nv/f/9//3//f/9//3//f/9//3//f/9//n//f/9//3//f/9//3//f/9//3//f/9//3//f/9//3//f/9//3//f/9//3//f/9//3//f/9//3//f/9//3//f/9//3//f/9//3//f/9//3//f/9//3//f/9//3//f/9//3//f/9//3//f/9/AAD/f/9//3//f/9//3//f/9//3//f/9//3//f/9//3//f/9//3//f/9//3//f/9//3//f/9//3//f/9//3//f/9//3//f/9//3//f/9//3//f/9//3//f/9//3//f/9//3//f9972F6HEBRGf3NYTi8pulqfd/9/33v/f/9//X//fz1nixTQIHY1jhhSLZlWn3ffe/9/33+XUiMEjjHfe/9/3Xv+f/5//3/ff7ta8CAsDE0QzyC7Wr9733v/f/9/33v/f/9/33v/f/5//nv+e957vnf/f/9//3/fe/9//3//f99//3/+f/5//n//f/9//3+/e99//3//f99//3/+f/9//n//f/9//3/ee/9//3//f/9//3//f/9//3//f/9//3//f/9//3//f/9//3/feztnLSmIFHdSv3v/f99//3//f/9//3/ef/9//3//f997/3//f/9//3//f/9//3/+f/9//3//f/9//3//f/9//3//f/9//3//f/9//3//f/9//3//f/9//3//f/9//3//f/9//3//f/9//3//f/9//3//f/9//3//f/9//3//f/9//3//f/9//3//f/9//3//f/9//3//f/9//3//fwAA/3//f/9//3//f/9//3//f/9//3//f/9//3//f/9//3//f/9//3//f/9//3//f/9//3//f/9//3//f/9//3//f/9//3//f/9//3//f/9//3//f/9//3//f/9//3//f/9//3++d1xvpxQtKT1rX2+yOZE1mVbff797/3/ee/9//39/c8wcrhz5RVQtKQxPLbhWv3u+d797G2fsIGYMPGvff/9//n/+f/9/33sXSksQTRDRICoMLykURp5333/ff/9//3//f/9//3//f1trn3c8a99/33/ff79733//f/9//3//f/5//3/+f/5//n//f/9//3//f/9//3//f/9//3/9f/5//3//f/9//3/+f/9//3//f/9//3//f/9//3//f/9//3//f/9//3//f/9//3+ec9E9RgxPMb97/3//f/9/33vff797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91733/fe20x6iC5Wn9z/GLsIE4tuVr/f/9/vnv+f/9/Xm+SNSkI+UW/Xs4gJghNLRpn33+/e7971D0nCJhW33//f/9/vXf/f997eFJsEBMpn1q2OWkQRggSQjxn33//f997/3//f/9/2F6xOXAxDiWTORdG3V6/e/9//3+/e/9//3/+f/5//n+8d917/3//f793v3efd/9//3//f/5//X/+f/9//3//f/9//3//f/9//3//f/5//n/+f/5//n/+f/9//3/+f/9//3//f/9/339VTmcQZxBeb/9//3+dd9heE0a5Wp93/3++d99//3/+f/5//n/+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+f/9//39UThNG+2Kfd39z80FnEG4t33v/f/9//3//f35zFkYpDNdB3384SusghxSONb9333/ffxhKCAiTNZ9333//f/9//3//f/xijBTRID9v/2LVPakYZhBvMf9/v3vee/5//3/YXm8taRApCAkETAxLDK4YUy1ZTh1nn3fff/9//n//f/5/3Xv/f/9/nXf/f99/33//f/9/vnv+f/9//3/fe99733v/f/9//3//f/9//n/+f/5//n/9f/1//X//f/9//3//f/9//3//f/9/PW8MJWcQd1L/f797XG8SRmgQ7SCZVr9733t7b917/n/9f/1//n/+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3n//f/9/nXNcbxtj2l6/ez1r6yBmDLhafXP/f/9/33+/e5hWrBgYRr97f3O5Wm4xZQzRPVdO33/eXo0YSgz9Yr93/3//f/9//39ea4sUrhzfYp97Hmd4UskcAwD0Qf9/vnf/f3xv0TknCCkIbRSPGJg5VjGvGCoIaxT2QT9r/3/ff/9//3//f/9//386axJGZgypGJA1+mLff/9//3/fe797/3//f/9//3/fe957/3//f/5//n/+f/1//X/8f/1//3//f/9//3/+f/9//3//f99/FEaqHJA1v3vff757uFqrHCgIzBzaXv9//3+8d/5//H/9f/1//3//f/9//3//f/9//3/+f/9//n//f/9//3/+f/9//3//f/9//3//f/9//3//f/9//3//f/9//3//f/9//3//f/9//3//f/9//3//f/9//3//f/9//3//f/9//3//f/9//3//f/9//3//f/9//3//f/9//38AAP9//3//f/9//3//f/9//3//f/9//3//f/9//3//f/9//3//f/9//3//f/9//3//f/9//3//f/9//3//f/9//3//f/9//3//f/9//3//f/9//3//f/9//3//f/9//3//f/9/3Xv/f/9//3/6Yrhav3v/f1VOyhwsKdha33v/f997/3/7Yg4lkzVfb99//3/6Ym4xZxDtIB9nf3fYQSsM9kGfd/9//3/+f/9/fW/MHM0c3l7ff797n3e3VgslqBT7Yr93/3/aXu0gBwArDFUx0iDzJHc1+kVUMWwUKQhRLXlS33v/f/9//3//f1xv8kGoFGcQRgxHDKkY0Tn6Xt9//3//f797v3vfe/9/33//f/9//3/+f/5//n/9f/1//X/9f/9//3//f/9//3//f/9/33v/f/tiLSmJGD1r/3//f797mlovKUgMLin6Yt97/3/ee/5//n//f/9//3//f/9//3//f/5//3/+f/9//n//f/9//3//f/9//3//f/9//3//f/9//3//f/9//3//f/9//3//f/9//3//f/9//3//f/9//3//f/9//3//f/9//3//f/9//3//f/9//3//f/9//3//f/9//3//f/9/AAD/f/9//3//f/9//3//f/9//3//f/9//3//f/9//3//f/9//3//f/9//3//f/9//3//f/9//3//f/9//3//f/9//3//f/9//3//f/9//3//f/9//3//f/9//3//f/9//3//f/9//3//f/9/v3s7a1xr33u/d9E5Zgw0Sp9333//f797PWuLFIwY3WK/f99733+3WogUSAx0NX1Wn1qPGPAkX2+/d957/3/ef51zqRSLGJtaf3P/f/9/nXPfeywpyhjbXr97F0bOHEsMNC2/Xtk9bhSvGJU1nVY6ShAlrhhxMT1r33vff/9/v3u4WgwlJQiqGE4tDSVnEEYITi24Vn9zn3fcXhZGNkraXp9zv3v/f/9//3/+f/5//X/+f/17/X/+e/9//3//f/57/3//f79733+fd04tBAR3Vt9/v3//f393ulrLHAQA6yC4Wp5z33/ff/9/33//f/9//3//f/9//n/+f/5//n/+f/9//n//f/5//3//f/9//3//f/9//3//f/9//3//f/9//3//f/9//3//f/9//3//f/9//3//f/9//3//f/9//3//f/9//3//f/9//3//f/9//3//f/9//3//f/9//3//fwAA/3//f/9//3//f/9//3//f/9//3//f/9//3//f/9//3//f/9//3//f/9//3//f/9//3//f/9//3//f/9//3//f/9//3//f/9//3//f/9//3//f/9//3//f/9//3//f/9//3//f/9//n//f99/33/fe/9//38bZywpCyHZWv9/33//fz1rihRJDLxav3u/e99/vncTRnExKgyXOdpBkBzQIPxi33//f917/3/+f+ogyxx5Ur97/3+/e/9//38aY04tF0YfZ31W0CAsDNlBH2dfb3pSMCkwKThKX2//Yrc9tTmZVjxr/3/fe797eFKqGKsYHWd/cx5nmVayOUYMyhyZVt1eUS2tHKwY7SBwMVVKXGvfe/9//3+9d/9//3//f/9//3+cc/9//3//f/9//3/ff/9/v3/SPSYIkTl/c/9/33//f35zVk6IFEYMyhxWTl5vv3u/e99//3//f/9//3/+f/9//3//f/5//3/+f/9//n//f/9//3//f/9//3//f/9//3//f/9//3//f/9//3//f/9//3//f/9//3//f/9//3//f/9//3//f/9//3//f/9//3//f/9//3//f/9//3//f/9//3//f/9//38AAP9//3//f/9//3//f/9//3//f/9//3//f/9//3//f/9//3//f/9//3//f/9//3//f/9//3//f/9//3//f/9//3//f/9//3//f/9//3//f/9//3//f/9//3//f/9//3//f/9//3//f/9//n//f99733//f/9/v3cTQqgY80F+c99/339/c8wcSQxZUr97v3vff/9/nnN5UmsQrxw1LW8Urxj2QT5r33//f/5//n9MLYcQ9EG/e/9//3//f/9/nXe5WjItlzm4PdEcTQx1NV9vf3N/czZKTy1PLfZBX28/a1pOLilWTp9zv3t/czhOrBxRLT9rv3t/d5932l4tKWgQ7SAxKWwUjBRrFGkQRwyIELE5llJ8b/9//3//f9973nv/f/9//3//f957vXffe997/3+fd99/mlqJFIkYul6/f/9//3//f31vVU4tKSYIihSyObpan3f/f/9/vnv+f/5//n/+f/9//n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fe/9/2V7IGOoguVq/e99/n3cwLSgIWE6/e/9/3nv/f/9/X28xLc8cjhgsDCsMdDG8Xt9/3nv+f/9/dE5FDJA1f3Pff997/3/ef/9/v3cZShQpNS2QGG4U0CCfd79733saY5dW0TlPLZtW33/fYrI5Ti0VRh5nn3f2QWsUkzWfd99/33//f797mVbzQXI1zyArDPhBfFZaTi8paBAEBOog0Dn5Yp5zv3ffe/9//3/fe/9/33//f/9//3/ff79333+/fz9vzBwFBBZK33/ff99/vXv/f793+2IMJUgMSRDTPXlSXm9+c997/3//f/5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33v/f31vLClmEJA1f2+/e593cTEoCDhKv3v/f/5/vHf/f793/WL3QY4YCgRtFI8YOk6fd793vHf+fzpnZQxOLX9znnfee/9//n//f797f3MaRjQtsBxtEGwQ/mLff997/3/ff51z8z3UPV9vn3d/c9I9DSUWRh9nGEqMFJM1n3fff79733/fe593f3M/bxElCQR9Vr9/n3cfZ7pasTUMJSQEqBjYWt9//3/fe/9/33v/f3xv/3/fe753v3fff797v3t/c/ZFSBCzOb97v3v/f/5//3//f/9/uVoOJQYEJwjtJDVKfm/ff99/vXfee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+/e5dWyRzKGJlW33+fd7U9KQx5Ut97/3/+f/5//3/fe99/3mLvICoMbRQMBPQo3mK/e/9/3nt9b4cQLSU+a/9//3//f/5//3+ed99/H2sYRlMxjRgpCPZF33//f/9//3//f9hakDWaVr97/38bZxRGLym0OXM1zRxyMb97/3/ff79733/fe99/X28QJQkEnVafd/9/33//f39zuVpNLYcQyBjyQV1r/39+c997v3v/f/9/dFJMKY41jzE2SnlW3WK8Xg4p7SRfc797/3//f/9/vnf/f797uVqQNaoYRgyIFG8xuFqdc/9//3/fe99//3/fe/9//3//f/9//3//f/9//3//f/9//3//f/9//3//f/9//3//f/9//3//f/9//3//f/9//3//f/9//3//f/9//3//f/9//3//f/9//3//f/9//3//f/9//3//f/9//3//f/9/AAD/f/9//3//f/9//3//f/9//3//f/9//3//f/9//3//f/9//3//f/9//3//f/9//3//f/9//3//f/9//3//f/9//3//f/9//3//f/9//3//f/9//3//f/9//3//f/9//3//f/9//3//f/5//3/+f/9//3//f/9//3+/d/I9iBTSPZ93n3cXRmoQWE6/e99//n/8e/5/vnf/fz9r9kGsHEwQkxwwDBIp3F7/f/9/fnMtKYkUmVbff/9/3nv+f/9//3+/e/9//GI3SowUBwTtIP9/33v/f713vXcaZxNCFEI9Z39z/3+fdzZKDyVJDAcEkjl/b/9/33/fe/9//3+/ez5r7iAqDPdB3V7ff/9/Xm9/c593v3u3VukcZgwTRp9z33/fe797/3+dcwkhIgRlDAMAJgxpEIsYUTGLGIoUvF7/f7573nv/f957/3/fe99733/6XvI9ZxADAGcQ8j0cZ79733//f/9//3+/e99/33/ff99//3//f/9//3//f/9//3//f/9//3//f/9//3//f/9//3//f/9//3//f/9//3//f/9//3//f/9//3//f/9//3//f/9//3//f/9//3//f/9//3//f/9//3//fwAA/3//f/9//3//f/9//3//f/9//3//f/9//3//f/9//3//f/9//3//f/9//3//f/9//3//f/9//3//f/9//3//f/9//3//f/9//3//f/9//3//f/9//3//f/9//3//f/9//3//f/9//3//f/5//3/+f/9//3//f/9//3/7Ym8xLikdZ19zWlIpDDhKn3f/f/1//H/+f/9//3/ff39zFkbxJHs5UxQtDDEt217ff99/V06KGLI5f3P/f997/3//f/9//3//f997HGNQLSgISQxfb99//3//f/9//38aYzRKNEa/e/9//3+fd7ta7iQGBE8tG2P/f/9/3Xv/f/9//3/fe/ZBBwQPJZI1N0p/b59zv3f/f/9//3/fe/le0TlVSn5z/3/fe793rjVkDEwtt1Y1Su0kihhJEAgIKQyLFNVBn3f/f/9//3/ee/9/nHP/f/9//3/fe1xr8kGpGCYIyxxwMftiXWvfe997/3//f/9//3//f/9//3//f/9//3//f/9//3//f/9//3//f/9//3//f/9//3//f/9//3//f/9//3//f/9//3//f/9//3//f/9//3//f/9//3//f/9//3//f/9//3//f/9//38AAP9//3//f/9//3//f/9//3//f/9//3//f/9//3//f/9//3//f/9//3//f/9//3//f/9//3//f/9//3//f/9//3//f/9//3//f/9//3//f/9//3//f/9//3//f/9//3//f/9//3//f/9//3//f/5//n/+f/9//3++e/9/v3cURi0pV04/a1pOCATVPZ93/3/9f/x//X/de99/v3v/f7latTn2KPcokRxsEC8pHWfff19v7iAvKdte33/fe/9//3//f/1/23v/f997Vk7LHAQAV07/f797/3//f/9/vnfxPeogfW99c593v3v/f9teaBBGCFVO33//f957/n/ee917/38+aygIMC2zOYoUmVbfe79733/fe753/3//f/lerzVuMbha33u/e8ocJQhVSr93fnM9a/tieFLNIGoUrByrHNtev3vff997vnf/f/9/3nvde/9//3/fe793uFYuKScIJghGDCwpFEb6Xn5v/3/ff99733//f/9//3//f/9//3//f/9//3//f/9//3//f/9//3//f/9//3//f/9//3//f/9//3//f/9//3//f/9//3//f/9//3//f/9//3//f/9//3//f/9//3//f/9/AAD/f/9//3//f/9//3//f/9//3//f/9//3//f/9//3//f/9//3//f/9//3//f/9//3//f/9//3//f/9//3//f/9//3//f/9//3//f/9//3//f/9//3//f/9//3//f/9//3//f/9//3//f/9//3//f/9//3/+f/9/33/fe/9/XW/RPbI5m1a+XggA90Gfd/9/3Xv+f/1//n/+f/9//3+ed/tizxxVMTMpKwwrDPAkP2u/f1tOSQwVQr97/3/fe/9/3Xv/f/1//3++d31z8T1FDMgY33/fe99//3/fe99711plENA9v3v/f79733/ff5dWJQRPLX9z/3+/d/9//3/ce/5/n3cNJYsUelKUOe8kmlb/f/9/33//f7x3vHf/f7dWCiHIHLhWv3u1PWsQ1T1/c99/33//f797PWseZ3ExSAyzOX9vXm//f/9/33v/f/9//3/+f/5//3//e997O2c0SkwpyRhnEIgQ6yDSOXhSX2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7972FotKXEx+EFMELY9P2+/e/9//H/9f/1//n//f/9/3nuecxdGECVsEDMt+UHQHFQxP2vfXg8lUC2/e59333v/f/9//n//f/573nvee9deKiWnGNda/3//f997nnP/f1tr8D3oHBlj33/ff997/38bZ28xRww3Tr97/3+/d9573Hvce1xv80FqENZBGUrvIHIxHWf/f7173Hv9f/5//398b/libC3qIHpWW1IKBO8gX2/ff/5/3Xv/f797v3tYTiYIyxiZVr97v3e/d/9//3+8d/5//n/+f/5//3//f/9/nXNba9haNEYtKYgUJgiqGLI5ulo+a39z33v/f/9//3/ee/9//3//f/9//3//f/9//3//f/9//3//f/9//3//f/9//3//f/9//3//f/9//3//f/9//3//f/9//3//f/9//3//f/9//3//f/9//38AAP9//3//f/9//3//f/9//3//f/9//3//f/9//3//f/9//3//f/9//3//f/9//3//f/9//3//f/9//3//f/9//3//f/9//3//f/9//3//f/9//3//f/9//3//f/9//3//f/9//3//f/9//3//f/9//3//f/5//3//f/9//3//f55z80GrGM8cbBC3PV9v/3/ee/1//X/+f/5//3//f/9//39fb7Q5jBRSLR9n+UXQILc93161PasYVkqfc/9//3//f/5//3/+f/5//3/fe5VSpxivNTtr/3/fe/9//3/fe1trRAxUSt97/3//f/9/33/ZXmgQ7SAea/9/v3vff/5/3Xu/ezxnzBzuIN5edDXNHLI5v3vfe917/X//f/5//3//f/hejjGyOXM1bBStGFhO33v/f713/3/fe/9/PWurHCcIkzUeZ19vv3ufd997/3//f/5/3Xv9e917/n//f/9//3/fe35zG2NVSm8xiRRoEIgQbzHSPZhWXGvff/9//3//f/9//3//f/9//3//f/9//3//f/9//3//f/9//3//f/9//3//f/9//3//f/9//3//f/9//3//f/9//3//f/9//3//f/9//3//f/9/AAD/f/9//3//f/9//3//f/9//3//f/9//3//f/9//3//f/9//3//f/9//3//f/9//3//f/9//3//f/9//3//f/9//3//f/9//3//f/9//3//f/9//3//f/9//3//f/9//3//f/9//3//f/9//3//f/9//3//f/9//3/fe/9//3//fxxnUTFLEAoIVDF/c99/33/9f/5//n/+f95//3//f/9/v3v9YlEtixRaTp93+UXwJJU5Wk7uIKkUPGf/f997/3/+e/9/3nv/f/9//39ba0wphhRUSn1v/3//f99733u/d4cUE0a+d/9//3/ff/9/v3exOYoU1EFeb593/3/ee/9//3//f9I9ixS9Xv9iMS2rGHdS/3//f9173Xvff/9/33vee51zFEKrGIsUrBhyNf9/33vfe/9/33/fe593sjlqEKsYUS2zOR1nXm//f/9//3/+f/9//n/+f957/3//e/9//3//f99733tda3dSkDEMJYgQqBTqHNA52F6+e9973nv/f/9//3//f/9//3//f/9//3//f/9//3//f/9//3//f/9//3//f/9//3//f/9//3//f/9//3//f/9//3//f/9//3//f/9//3//fwAA/3//f/9//3//f/9//3//f/9//3//f/9//3//f/9//3//f/9//3//f/9//3//f/9//3//f/9//3//f/9//3//f/9//3//f/9//3//f/9//3//f/9//3//f/9//3//f/9//3//f/9//3//f/9//3//f/9//3//f/9//3//f/9//3+fd7taMi0JBDIpX2/ff/9//3/+f/9//3//f/9//3//f/9/f3NXSmoQMCl/c19z+EUxKRhK1T2JFFZOv3v/f/9//3//f/9//3//f/9//391TsgYrzkbZ/9/v3ufd/9/fm9vMRRGn3fff/9/3nv/f99/+2IuKVAt9UE9a/9/v3vff/9/339ea8wg1kGfd3tWixhwMZ93/3/ee957/3//f75333/fe31v8j2KGEgMcjVfc797/3//f/9//3/fe/xi7SApDGsQixRQLT1n/3+ec/9//3//f/9//3//f/9//3//e/9/33vfe/9//3/ff35zG2N2UhJCrzXQObZWfG//f957/3//f/9//3//f/9//3//f/9//3//f/9//3//f/9//3//f/9//3//f/9//3//f/9//3//f/9//3//f/9//3//f/9//3//f/9//38AAP9//3//f/9//3//f/9//3//f/9//3//f/9//3//f/9//3//f/9//3//f/9//3//f/9//3//f/9//3//f/9//3//f/9//3//f/9//3//f/9//3//f/9//3//f/9//3//f/9//3//f/9//3//f/9//3//f/9//3//f/9//3//f/9/v3e/e/dFKwxTMX9333vfe/5//n/+f/9//3//f/9//3//f99/PWuRNUgMWE6/e3931T1yMXExLiVOKb93/3//f/9//3//f/9/3nv/f/9/nnNUTkwpjzVdb99733v/f797FEYURl1vvnf/f957/3//f39zV06RNU8tNkq/e99//3//f957/39wMWoQvV4/a/dFcDH6Yr97/3/ee/9//3//f/9/vXf/f797E0LLHM0c9kGfd/9/nnf/f/9//3+/e7M5KQyUNTlKzRztIBxj33v/f9973nvdd/9//3//f957/3++d/9//3//f/9//3/fe797/3/fe35zXGtcb95733//f957/3//f/9//3//f/9//3//f/9//3//f/9//3//f/9//3//f/9//3//f/9//3//f/9//3//f/9//3//f/9//3//f/9//3//f/9/AAD/f/9//3//f/9//3//f/9//3//f/9//3//f/9//3//f/9//3//f/9//3//f/9//3//f/9//3//f/9//3//f/9//3//f/9//3//f/9//3//f/9//3//f/9//3//f/9//3//f/9//3//f/9//3//f/9//3//f/9//3//f/9//3//f/9//397VmwQVDE/b/9/vnf/f/5//3//f/9//3//f/9//3//f/9/2V6pFA0l/WK/ex9n1D0OJewgDCH6Yv9/33v/f957/3//f/9//3//f/9/33/QOekcNEqfc997/3/fe3hS9EFdb51z/3+9e/9/33/ff7lasjntIJE1/GL/f/9//3/ee/9/mFaKFHIxH2c/b3lSmFZ+c/9//3//f/9//3//f/5//3//f99/d1LuJO8g/ma/e753/3//f99//3+aVq0Ytj2fdzhKixQuJX9z33v/f997/3//f/9//n//f/9//3//f/9//3/fe75733vfe997/3//f/9//3/ff/9/vXf/f/9//3//f/9//3//f/9//3//f/9//3//f/9//3//f/9//3//f/9//3//f/9//3//f/9//3//f/9//3//f/9//3//f/9//3//fwAA/3//f/9//3//f/9//3//f/9//3//f/9//3//f/9//3//f/9//3//f/9//3//f/9//3//f/9//3//f/9//3//f/9//3//f/9//3//f/9//3//f/9//3//f/9//3//f/9//3//f/9//3//f/9//3//f/9//3//f/9//3//f/9//3/ff/9/vFqMFK4YWlKfd99/33//f/9//3//f/9//3//f/9//3/fe797LCklCJE1X2+/ex5nkTVoEOsg0Tl+c/9//3/ee/9//3//f/9/vnf/f997XGuPNSwlNEqfc99/f294UvRBPGudc/5/vHf+f957339WTuwgqxjMHDZKv3f/f/5//n/fe/9/sjnNIFlOn3ceZ5lWPWv/f/9//3+9e/5/m3P9f/1/vHf/f99/F0rwJLU5/WLfe/9//n/ff797/WLOHG0U+EF/c91eRwyQMV1rv3ffe753/3/ee/57/n//f/5//3/+f/9//3//f/9//3//f/9/33u+e957/3//f/9/3nv/f/9//3//f/9//3//f/9//3//f/9//3//f/9//3//f/9//3//f/9//3//f/9//3//f/9//3//f/9//3//f/9//3//f/9//38AAP9//3//f/9//3//f/9//3//f/9//3//f/9//3//f/9//3//f/9//3//f/9//3//f/9//3//f/9//3//f/9//3//f/9//3//f/9//3//f/9//3//f/9//3//f/9//3//f/9//3//f/9//3//f/9//3//f/9//3//f/9//3//f/9//3//fz9vECUIBDItP2u/e/9/3nv/f/9/33vff/9//3//f/9//3+dc7hayhxGDPtin3e/e9teFEYMJcocv3vfe/9//3//f/9//3//f/9//3++d/9/+mLJHIcUsDUbY/9/PmvSPdhavnf+f/5//n//f/9/n3eyOUcMBgQuKX9zv3v/f/5/nHOfd793FkZRMVhOX28dZxtnv3f/f9573Xv+f/5/3Hv8f/1//3//f/5mMS3vIJI5Gmf+f/5//3//fxxj1kEJCBAlH2efd7I1aAxvMTxn33u+d/9//3/ee/9/3Xv/f/5//3/+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957/38/a+8gbRTwIDhOv3ffe997/3//f/9//3//f/9//Xv+f/9//398b9A5RQzSPV5v/3/ff15rTi1FDJdWnnf/f/9//3//f/9//3//f/9/33v/f3xv8T2GECMELCUbZ/RBTi23Wv9//n/+f9x7/3/fe/9/uVpPLSYI6yAcZ/9/3Xu8d757/3//fz1rsjnLHNQ9d1Jda/9//3/+f917/n/+f/1//H/9f/5//39fb/ZBaRDsIHVO3nvde957/3/fe1lSzyApCHpS339fb5E16yBuLfpi33u+d/9//3/ee/9//n/+f/5//n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99/X2+MGJU1zyBQLR1n/3//f/9//3//f/9//3/+f/9//X//f/9//3+2VqcUqBjZXr93/3//f9laE0Y7Z/9//3//f/9//3//f/9//3//f/9//3/fe1trMkaGFKgYE0ItKQwl+F7/f/5//n/+f/9/33//f797uVZvMW4xXGv/f/5/vHf/f/9/33/ff5lWRgyJFJA1n3f/f99//3/+f/5//n/9f/5//X/+f/9/v3u6Wk8tiBBMLRlj/3//f/9/33t/b7Q5JwiSNd9/338+azVGyhywOZ5z33u+d/9//3//f/5//n/+f/5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z5rrRzYQXU1zRwVRp9z/3//f99//3//f957/n/+f/5/3Xv+f/9/fG+vNW0tG2fff793/3/fe/9/33vfe99//3//f/9//3//f/9//3//f/9/33//f5532FpTSpZS8T0TRltr/3/9e/5//n//f/9//3+/e593G2caY753/3/+f/9//3++e3xv/39db7A5hxRuMZ53/3+dd/9//X/9f/1//X/9f/5/3Xv/f99/XW8URqgUZhBUTt57/3/+f/9//38WRmkQ7CBfa593/3/ffxNCKyV1Tv9/vnfee/9//3/+f/5//n/+f/5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+f/9//39/c1Et+UWdVnIx7CCXVr93/3/fe/9//3//f/5//n/+f/9/3Xv/f99/W2saZ55z/3//f/9//3//f95733//f/9//3//f/9//3//f957/n//f/9//3//f/9//3/ff55zfG//f/9//X/+f/5//n//f/9/33//f/9//3//f9173n//f/9/3nv/f/9/33s7azNKU0rfe/9/3Xv/f/1//X/9f/5//3//f/9//3//f957fXNUTjNG+WLfe99//n//f/9/l1IMIWcQVkr/f/9/33t/c7A5bS06Z/9/33v/f/9//3/+f/9//n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+f/5//n/9f/9/n3cXRpY5X29ZTsscbi3ZXt9//3/ff/9//3/+f917/n//f/9/3nv/f/9//3++d/9/33v/f/9/3nvee/9//3//f/9//3//f/9//nv+f/5//3//f/9//3//f/9//3//f/9//3/+f/1//n/+f/5//3//f/9//3/ee917/X/+f917/3/ee/5//3//f713/3++e3xv/3//f957/3/9f/1//H/+f/9//3//f/9//n/+f/9//3+/d99//3/ff9x7/n//f5938T1mEKgU/3//f59zv3caYysl8T2+d/9//3//f/5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5//n//f99/OEpTLR9nX2+zOW8xdU6fd/9//3//f/9//n//f/5//3//f957vnf/f/9//3//f95733v/f7x3/3//f/9//3//f/9//3//f/9//n//f/5//3//f/9//3//f713/3/ef/5//X/+f/1//3/+f/9//3//f/9/vXfcd/x//H//f/9/3nvde/9/3Xv+f/9//3//f/9//3//f/5//n/9f/1//n//f997/3/+f/1//H+7d713v3u/d/9//3/9f/x//3//fztnKyUkCJdS/3/fe997v3tUSkspdE6dc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+f/5//3+/dxVGzhydVr973F7UQVdOXm//f99733v/f/5//3/de917/3//f/9//3/ee997/3+9d713/3/+f/9/3Xv/f/9//3//f/9//3//f/9/3Xv/f/9//3/dd/9//3//f/9//3/+f/9//X/9f/5//3//f99/33//f95//3/8f9t73nv/f/9//3/+f/5//n//f5xz/3/ee95//n/+f/5//n/9f/9/3nvfe/9//3/9f/1/3Hv/f/9/33/fe/9/3Hv9f71333u/dxJC6RwrJZ93/3//f997XGttLcgY+V7/f997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17/388Z7I5kjU4StZBcjEPJR1nv3e/d/9/3nvde/9//3//f/9//3//f/9//3//f/9//3//f/9//3//f/9//3//f/9//3//f/9//3//f/9//3//f/9//3//f/9//3//f/9//3//f/9//3//f/9//3//f/9//3//f/9//3//f/9//3//f/9//3//f/9//3//f/9//3//f/9//3//f/9//3//f/9//3//f/9//3//f/9//3//f/9//3//f/9//3//f/9//38aY+kghRC3Vt9/v3v/f997fnMtKWcQf2+/e/9//n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+f/9//381SooUixS1PVIxjBQWRt9/v3v/f957/3//f/9//3//f/9//3//f/9//3//f/9//3//f/9//3//f/9//3//f/9//3//f/9//3//f/9//3//f/9//3//f/9//3//f/9//3//f/9//3//f/9//3//f/9//3//f/9//3//f/9//3//f/9//3//f/9//3//f/9//3//f/9//3//f/9//3//f/9//3//f/9//3//f/9//3//f/9//3//f/9//3//f/9/v3cRQkMIEUK/e797/3/ff99/NUoNJfRBn3Pff9573nv/f957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Xv/f/9/f3MuKcwce1Z6Us0ckTX/f/9//3//f957/3//f/9//3//f/9//3//f/9//3//f/9//3//f/9//3//f/9//3//f/9//3//f/9//3//f/9//3//f/9//3//f/9//3//f/9//3//f/9//3//f/9//3//f/9//3//f/9//3//f/9//3//f/9//3//f/9//3//f/9//3//f/9//3//f/9//3//f/9//3//f/9//3//f/9//3//f/9//3//f/9/33//f/9/fG9EDEspO2v/f997/3//f15vFEapGPpi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5/3Xv/f99/d04OJZI19kHMHA0h33u/e/9//3/de/9//3//f/9//3//f/9//3//f/9//3//f/9//3//f/9//3//f/9//3//f/9//3//f/9//3//f/9//3//f/9//3//f/9//3//f/9//3//f/9//3//f/9//3//f/9//3//f/9//3//f/9//3//f/9//3//f/9//3//f/9//3//f/9//3//f/9//3//f/9//3//f/9//3//f/9//3//f95733v/f/9/33v/f/9/TC2GEJZS33vff79733/fexpjZQxUSp1z/n//f/9//3//f/5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+f/9//3//f39zFUaKFA4laBAMJd9/33u9d/9//3//f/9//3//f/9//3//f/9//3//f/9//3//f/9//3//f/9//3//f/9//3//f/9//3//f/9//3//f/9//3//f/9//3//f/9//3//f/9//3//f/9//3//f/9//3//f/9//3//f/9//3//f/9//3//f/9//3//f/9//3//f/9//3//f/9//3//f/9//3//f/9//3//f/9//3//f/9//3//f957/3//f/9//3//f7dahhCPMX1v33+/e997/3++d20xay0YY7x3/3/+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X/+f/9//3//f39vFUaqGAQEqBSfd/9/3nvde/5//3//f/9//3//f/9//3//f/9//3//f/9//3//f/9//3//f/9//3//f/9//3//f/9//3//f/9//3//f/9//3//f/9//3//f/9//3//f/9//3//f/9//3//f/9//3//f/9//3//f/9//3//f/9//3//f/9//3//f/9//3//f/9//3//f/9//3//f/9//3//f/9//3//f/9//3//f/9//3//f/5//3//f/9/v3u/e+ogqRi4Wt9//3//f797/39zTqUUUkq8d/9//n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1//3/ee75333vff35vsDnqIG0tO2v/f/9//n/+f/9//3//f/9//3//f/9//3//f/9//3//f/9//3//f/9//3//f/9//3//f/9//3//f/9//3//f/9//3//f/9//3//f/9//3//f/9//3//f/9//3//f/9//3//f/9//3//f/9//3//f/9//3//f/9//3//f/9//3//f/9//3//f/9//3//f/9//3//f/9//3//f/9//3//f/9//3//f/9//3/+f/1//3//f997/39VTskY0j1eb/9//3/fe/9/WWvnIIwxWmv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3Xv/f/9//3//f/9/33v/f/9//3//f/9//3/+e/17/3//f/9//3//f/9//3//f/9//3//f/9//3//f/9//3//f/9//3//f/9//3//f/9//3//f/9//3//f/9//3//f/9//3//f/9//3//f/9//3//f/9//3//f/9//3//f/9//3//f/9//3//f/9//3//f/9//3//f/9//3//f/9//3//f/9//3//f/9//3//f/9//3//f/9//3//f/9//3//f/9//n/+f917/3//f/9/fnNuLakYmFa/d99/vnv/f95770FCCLZa/3/fe/9//3/+f957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/f/9//3//f/9//3//f/9//3//f/9//3/+f/5//3//f/9//3//f/9//3//f/9//3//f/9//3//f/9//3//f/9//3//f/9//3//f/9//3//f/9//3//f/9//3//f/9//3//f/9//3//f/9//3//f/9//3//f/9//3//f/9//3//f/9//3//f/9//3//f/9//3//f/9//3//f/9//3//f/9//3//f/9//3//f/9//3//f/9//3//f/9//3//f/5//n//f/9//3//f11vdk6oGMkcn3f/f99//3//f9VaxxyVUv9/33v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9//3//f/9//3//f/9//3//f/9//3/+f/5//n//f/9//3//f/9//3//f/9//3//f/9//3//f/9//3//f/9//3//f/9//3//f/9//3//f/9//3//f/9//3//f/9//3//f/9//3//f/9//3//f/9//3//f/9//3//f/9//3//f/9//3//f/9//3//f/9//3//f/9//3//f/9//3//f/9//3//f/9//3//f/9//3//f/9//3//f/9//3//f/9//3/9f/5//n/+f/9//3/ff35zjzHJHNha/3//f957/397b441jzUaZ/9//3//f/9//3/ee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+f/9//n//f/9//3//f/9//3//f/9//3//f/9//3//f/9//3//f/9//3//f/9//3//f/9//3//f/9//3//f/9//3//f/9//3//f/9//3//f/9//3//f/9//3//f/9//3//f/9//3//f/9//3//f/9//3//f/9//3//f/9//3//f/9//3//f/9//3//f/9//3//f/9//3//f/9//3//f/9//3//f/9//3/+f/9/3n//f/9//3//fxtnCyWvOX1z/3++e997/38bZwshVErfe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5//3/+f/9/33/fe753v3vff7A5CyUaY99//3+/e/9/339OKU0tfnO/d/9/33v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fe997/3+WVtA5uFo8a99/33+/e7979EHsINpe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n//f/5//3/+f/9//n//f/9//3//f/9//3//f/9//3//f/9//3//f/9//3//f/9//3//f/9//3//f/9//3//f/9//3//f/9//3//f/9//3//f/9//3//f/9//3//f/9//3//f/9//3//f/9//3//f/9//3//f/9//3//f/9//3//f/9//3//f/9//3//f/9//3//f/9//3//f/9//3//f/9//3//f/9//3//f/9//3//f/9//3/+f/5//3//f/9//3//f757fXOWUjRKbzF3Un9z33+fd/xiLil3Uv9//3/fe/9//3//f/5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9//3//f/9//3//f/9//3//f/5//3/+f/9/33//f99/XGs0SokU7CDcXr97339fb7I50j3fe/9//3/ee/9//n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9//3//f/9//3//f/9//3//f/5//3//f/9//3//f797+2LrIGgQFko/a797/mJxMS0lPWv/f/9//3/ee/5//n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dlJGDOwgf3N/c3pSSAzsHH9z/3/fe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33//f593l1aQNW8tvFqbVi8pqhg9a/9//3+dc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mJvLQ0h1D14Ti0pPGeec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f/f997PGvsIKoYDCXrIF1v33vee957/3//f/9//3//f/9//3//f/9//3//f/9//3//f/9//3//f/9//3//f/9//3//f/9//3//f/9//3//f/9//3//f/9//3//f/9//3//f/9//3//f/9//3//f/9/AAD/f/9//3//f/9//3//f/9//3//f/9//3//f/9//3//f/9//3//f/9//3//f/9//3//f/9//3//f/9//3//f/9//3//f/9//3//f/9//3//f/9//3//f/9//3//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797G2OPMSwpsDXfe/9/3nvee/9//3//f/9//3//f/9//3//f/9//3//f/9//3//f/9//3//f/9//3//f/9//3//f/9//3//f/9//3//f/9//3//f/9//3//f/9//3//f/9//3//f/9//3//fwAA/3//f/9//3//f/9//3//f/9//3//f/9//3//f/9//3//f/9//3//f/9//3//f/9//3//f/9//3//f/9//3//f/9//3//f/9//3//f/9//3//f/9//3//f/9//3//f713GGM5Z713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99/nnNca79733v/f957/3//f/9//3//f/9//3//f/9//3//f/9//3//f/9//3//f/9//3//f/9//3//f/9//3//f/9//3//f/9//3//f/9//3//f/9//3//f/9//3//f/9//3//f/9//38AAP9//3//f/9//3//f/9//3//f/9//3//f/9//3//f/9//3//f/9//3//f/9//3//f/9//3//f/9//3//f/9//3//f/9//3//f/9//3//f/9//3//f/9//3//f/9//397b7VW1lp7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917/3//f/9//3//f/9//3//f/9//3//f/9//3//f/9//3//f/9//3//f/9//3//f/9//3//f/9//3//f/9//3//f/9//3//f/9//3//f/9//3//f/9//3//f/9/AAD/f/9//3//f/9//3//f/9//3//f/9//3//f/9//3//f/9//3//f/9//3//f/9//3//f/9//3//f/9//3//f/9//3//f/9//3//f/9//3//f/9//3//f/9//3//f713WmsYYzlnnH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957/3/+f957/3//f/5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AABGAAAAFAAAAAgAAABHRElDAwAAACIAAAAMAAAA/////yIAAAAMAAAA/////yUAAAAMAAAADQAAgCgAAAAMAAAABAAAACIAAAAMAAAA/////yIAAAAMAAAA/v///ycAAAAYAAAABAAAAAAAAAD///8AAAAAACUAAAAMAAAABAAAAEwAAABkAAAAAAAAAFAAAAD/AAAAfAAAAAAAAABQAAAAAAEAAC0AAAAhAPAAAAAAAAAAAAAAAIA/AAAAAAAAAAAAAIA/AAAAAAAAAAAAAAAAAAAAAAAAAAAAAAAAAAAAAAAAAAAlAAAADAAAAAAAAIAoAAAADAAAAAQAAAAnAAAAGAAAAAQAAAAAAAAA////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gAAABcAAAAAQAAAFWV20FfQttBCgAAAFAAAAANAAAATAAAAAAAAAAAAAAAAAAAAP//////////aAAAAB0ELgASBC4AIAAvBEAEPgRIBDUEPQQ6BD4EAAAIAAAAAwAAAAYAAAADAAAAAwAAAAcAAAAHAAAABwAAAAkAAAAGAAAABwAAAAYAAAAHAAAASwAAAEAAAAAwAAAABQAAACAAAAABAAAAAQAAABAAAAAAAAAAAAAAAAABAACAAAAAAAAAAAAAAAAAAQAAgAAAACUAAAAMAAAAAgAAACcAAAAYAAAABAAAAAAAAAD///8AAAAAACUAAAAMAAAABAAAAEwAAABkAAAACQAAAGAAAAD2AAAAbAAAAAkAAABgAAAA7gAAAA0AAAAhAPAAAAAAAAAAAAAAAIA/AAAAAAAAAAAAAIA/AAAAAAAAAAAAAAAAAAAAAAAAAAAAAAAAAAAAAAAAAAAlAAAADAAAAAAAAIAoAAAADAAAAAQAAAAlAAAADAAAAAEAAAAYAAAADAAAAAAAAAISAAAADAAAAAEAAAAeAAAAGAAAAAkAAABgAAAA9wAAAG0AAAAlAAAADAAAAAEAAABUAAAAtAAAAAoAAABgAAAAcwAAAGwAAAABAAAAVZXbQV9C20EKAAAAYAAAABEAAABMAAAAAAAAAAAAAAAAAAAA//////////9wAAAAMgQ1BDQEQwRJBDgEOQQgAE0EOgQ+BD0EPgQ8BDgEQQRCBAAABgAAAAYAAAAGAAAABQAAAAkAAAAHAAAABwAAAAMAAAAFAAAABgAAAAcAAAAHAAAABwAAAAgAAAAHAAAABQAAAAUAAABLAAAAQAAAADAAAAAFAAAAIAAAAAEAAAABAAAAEAAAAAAAAAAAAAAAAAEAAIAAAAAAAAAAAAAAAAABAACAAAAAJQAAAAwAAAACAAAAJwAAABgAAAAEAAAAAAAAAP///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BVldtBX0LbQQoAAABwAAAAGAAAAEwAAAAEAAAACQAAAHAAAACqAAAAfQAAAHwAAAAfBD4ENAQ/BDgEQQQwBD0EPgQ6ACAAEAQeBCAAIgAeBBwEIQQaBCgEGAQdBBAEIgAIAAAABwAAAAYAAAAHAAAABwAAAAUAAAAGAAAABwAAAAcAAAADAAAAAwAAAAcAAAAJAAAAAwAAAAQAAAAJAAAACgAAAAcAAAAGAAAACwAAAAgAAAAIAAAABwAAAAQAAAAWAAAADAAAAAAAAAAlAAAADAAAAAIAAAAOAAAAFAAAAAAAAAAQAAAAFAAAAA==</Object>
  <Object Id="idInvalidSigLnImg">AQAAAGwAAAAAAAAAAAAAAP8AAAB/AAAAAAAAAAAAAABzGwAAtQ0AACBFTUYAAAEA2AQBANEAAAAF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0AAAAAAcKDQcKDQcJDQ4WMShFrjFU1TJV1gECBAIDBAECBQoRKyZBowsTMTQAAAAAfqbJd6PIeqDCQFZ4JTd0Lk/HMVPSGy5uFiE4GypVJ0KnHjN9AAABLQAAAACcz+7S6ffb7fnC0t1haH0hMm8aLXIuT8ggOIwoRKslP58cK08AAAFlAAAAAMHg9P///////////+bm5k9SXjw/SzBRzTFU0y1NwSAyVzFGXwEBAqjCCA8mnM/u69/SvI9jt4tgjIR9FBosDBEjMVTUMlXWMVPRKUSeDxk4AAAAAAAAAADT6ff///////+Tk5MjK0krSbkvUcsuT8YVJFoTIFIrSbgtTcEQHEcDwwAAAJzP7vT6/bTa8kRleixHhy1Nwi5PxiQtTnBwcJKSki81SRwtZAgOIwAAAAAAweD02+35gsLqZ5q6Jz1jNEJyOUZ4qamp+/v7////wdPeVnCJAQECqMIAAACv1/Ho8/ubzu6CwuqMudS3u769vb3////////////L5fZymsABAgMAAAAAAK/X8fz9/uLx+snk9uTy+vz9/v///////////////8vl9nKawAECAwjDAAAAotHvtdryxOL1xOL1tdry0+r32+350+r3tdryxOL1pdPvc5rAAQIDAAAAAABpj7ZnjrZqj7Zqj7ZnjrZtkbdukrdtkbdnjrZqj7ZojrZ3rdUCAwSpwgAAAAAAAAAAAAAAAAAAAAAAAAAAAAAAAAAAAAAAAAAAAAAAAAAAAAAAAAAAJwAAABgAAAABAAAAAAAAAP///wAAAAAAJQAAAAwAAAABAAAATAAAAGQAAAAiAAAABAAAALUAAAAQAAAAIgAAAAQAAACUAAAADQAAACEA8AAAAAAAAAAAAAAAgD8AAAAAAAAAAAAAgD8AAAAAAAAAAAAAAAAAAAAAAAAAAAAAAAAAAAAAAAAAACUAAAAMAAAAAAAAgCgAAAAMAAAAAQAAAFIAAABwAQAAAQAAAPX///8AAAAAAAAAAAAAAACQAQAAAAAAAQAAAABzAGUAZwBvAGUAIAB1AGkAAAAAAAAAAAAAAAAAAAAAAAAAAAAAAAAAAAAAAAAAAAAAAAAAAAAAAAAAAAAAAAAAAAAAAAAAAAAAAAAAA4UL8f1/AAATABQAAAAAADBuO/H9fwAAIEJsJ/5/AAAohQvx/X8AAAAAAAAAAAAAIEJsJ/5/AADJti8tmAAAAAAAAAAAAAAAne3tT9F3AACzVePv/X8AAEgAAAAAAAAA1Fk78f1/AACAcUTx/X8AAPBbO/EAAAAAAQAAAAAAAAAwbjvx/X8AAAAAbCf+fwAAAAAAAAAAAAAAAAAAmAAAAMEUvyT+fwAAAAAAAAAAAAAAAAAAAAAAANAbZLLiAQAAKLkvLZgAAABwCwAAAAAAAAAAAAAAAAAAAAAAAAAAAAAAAAAAAAAAAKC4Ly2YAAAAP30L8WR2AAgAAAAAJQAAAAwAAAABAAAAGAAAAAwAAAD/AAACEgAAAAwAAAABAAAAHgAAABgAAAAiAAAABAAAALYAAAARAAAAJQAAAAwAAAABAAAAVAAAANwAAAAjAAAABAAAALQAAAAQAAAAAQAAAFWV20FfQttBIwAAAAQAAAAYAAAATAAAAAAAAAAAAAAAAAAAAP//////////fAAAAB0ENQQ0BDUEOQRBBEIEMgQ4BEIENQQ7BEwEPQQwBE8EIAA/BD4ENAQ/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fQK34gEAALjD1iT+fwAACQAAAAEAAABIjuIk/n8AAAAAAAAAAAAAAAAAAAAAAAAw3Jan4gEAAGAHArfiAQAAAAAAAAAAAAAAAAAAAAAAAD1J7U/RdwAAkH0Ct+IBAAAWAAAAmAAAAAAAAAAAAAAA0BtksuIBAACwFS8tAAAAAEDayLfiAQAABwAAAAAAAADAhGSy4gEAAOwULy2YAAAAQBUvLZgAAADBFL8k/n8AAFUBAAAABgAAcgAAAAAAAAByAAAAAAIAAFUHAABVAQAA7BQvLZgAAAAHAAAAAAIAAAAAAAAAAAAAAAAAAAAAAAAAAAAAAAAAAHBxRPF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uMPWJP5/AABQSFCy4gEAAEiO4iT+fwAAAAAAAAAAAAAAAAAAAAAAAOhzebriAQAAAgAAAAAAAAAAAAAAAAAAAAAAAAAAAAAAfbbsT9F3AABww06y4gEAAID5CsPiAQAAAAAAAAAAAADQG2Sy4gEAAIjyLi0AAAAA4P///wAAAAAGAAAAAAAAAAMAAAAAAAAArPEuLZgAAAAA8i4tmAAAAMEUvyT+fwAA/////wAAAADwDN7vAAAAAP7/////////c4ze7/1/AACs8S4tmAAAAAYAAAD9fwAAAAAAAAAAAAAAAAAAAAAAAAAAAAAAAAAA9LSaJGR2AAgAAAAAJQAAAAwAAAADAAAAGAAAAAwAAAAAAAACEgAAAAwAAAABAAAAFgAAAAwAAAAIAAAAVAAAAFQAAAAKAAAAJwAAAB4AAABKAAAAAQAAAFWV20FfQttBCgAAAEsAAAABAAAATAAAAAQAAAAJAAAAJwAAACAAAABLAAAAUAAAAFgAAA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C1PkE/AAAAAAAAAADHJUE/AAAkQgAAyEEkAAAAJAAAALU+QT8AAAAAAAAAAMclQT8AACRCAADIQQQAAABzAAAADAAAAAAAAAANAAAAEAAAACkAAAAZAAAAUgAAAHABAAAEAAAAEAAAAAcAAAAAAAAAAAAAALwCAAAAAADMBwICIlMAeQBzAHQAZQBtAAAAAAAAAAAAAAAAAAAAAAAAAAAAAAAAAAAAAAAAAAAAAAAAAAAAAAAAAAAAAAAAAAAAAAAAAP9//3//f/9//3/QNakn/n8AAAAAAAD/f/9/gDaKp+IBAAD/f/9//3//fwAAiafiAQAA0AKJp+IBAAD/f/9//3//f5aJzJCmHAAAIA2Jp+IBAADQzce34gEAAIOSBPH9fwAAzAAAAAAAAAByCdXv/X8AAEwEAAAAAAAAQNrItwAAAAADxyfnO1vZAQAAAAAAAAAAGAAAAAAAAACdCNXv/X8AAAEAAAAAAAAAQG/pt+IBAAAEAAAAAAAAANCAzsIAAAAAQG/pt+IBAAAgxebv/X8AANCAzsLiAQAAAAAAAAAAAACQbi8tmAAAAAAAAAAAAAAAFG4vLZgAAABQbi8t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+/e/9/HGdWTrlav3v/f/9/33v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ee/9//3//f/9//3/fe/9//3//f/9//3//f/9//3//f/9//3//f/9//3//f/9//3//f/9//3//f/9//3//f/9//3//f/9//3//f/9//3//f/9//3//f/9//3//f/9//3//f/9//3//f/9//3//f/9//3//f/9//3//f/9//3//f/9//3//f/9//3//f/9//3//f/9//3//f/5//n/9f/9//3//f/9/v3sdZ/RBJgiqGFZOv3ffe99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fe/9//3//f/9//3//f/9//3//f/9//3//f/9//3//f/9//3//f/9//3//f/9//3//f/9//3//f/9//3//f/9//3//f/9//3//f/9//3//f/9//3//f/9//3//f/9//3//f/9//3//f/9//3//f/9//3//f/9//3//f/9//3//f/9//3//f/9//n//f/5//n//f/9/33v/f39z8z2qGIoUSAzTPb97/3/fe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++e957/3//f/9//3//f/9//3//f/5//3//f/9//3//f/9//3//f/9//3//f/9//3//f/9//3//f/9//3//f/9//3//f/9//3//f/9//3//f/9//3//f/9//3//f/9//3//f/9//3//f/9//3//f/9//3//f/9//3//f/9//3//f/9//3//f/9//3//f/9//3//f/9//n//f/9//3//f5533388Zwwl6xyyNYkULSWfc99733v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fG98b/9//3//f/9//3//f/9//3//f/9//3//f/9//3//f/9//3//f/9//3//f/9//3//f/9//3//f/9//3//f/9//3//f/9//3//f/9//3//f/9//3//f/9//3//f/9//3//f/9//3//f/9//3//f/9//3//f/9//3//f/9//3//f/9//3//f/9//3/+f/9//n//f/5//3+ed/9/2VoMJfM9mlarGKoYXm//f997/3/ee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//386a/E9MkZ8b/9//3//f/9//n//f/9//3//f/9//3//f/9//3//f/9//3//f/9//3//f/9//3//f/9//3//f/9//3//f/9//3//f/9//3//f/9//3//f/9//3//f/9//3//f/9//3//f/9//3//f/9//3//f/9//3//f/9//3//f/9//3//f/9//3//f/9//3/+f/9//n/+f/9/33u/d1VK6iCYUn9zUC1oED1n33//f/9//n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33v/f/9/GWPpHAoh2F7/f/9//3//f/9//3//f/9//3//f/9//3//f/9//3//f/9//3//f/9//3//f/9//3//f/9//3//f/9//3//f/9//3//f/9//3//f/9//3//f/9//3//f/9//3//f/9//3//f/9//3//f/9//3//f/9//3//f/9//3//f/9//3//f/9//3//f/9//3/+f/9//3//f997v3czRk4t+16fd3ExBQSYVr97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zprKyllDLhW33/ff/9//3/+f/9//3//f/5//3//f/9//3//f/9//3//f/9//3//f/9//3//f/9//3//f/9//3//f/9//3//f/9//3//f/9//3//f/9//3//f/9//3//f/9//3//f/9//3//f/9//3//f/9//3//f/9//3//f/9//3//f/9//3//f/9//3//f/5//3/+f/9//3/fe793llISQp93v3vUPSYIuVq/e/9/33//f/9//3/+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39bb1RKqBRNLf9/nnf/f/9/3nv/f/9//n//f/9//3//f/9//3//f/9//3//f/9//3//f/9//3//f/9//3//f/9//3//f/9//3//f/9//3//f/9//3//f/9//3//f/9//3//f/9//3//f/9//3//f/9//3//f/9//3//f/9//3//f/9//3//f/9//3//f/9//3//f/9//3/+f/9//3/fe51znnO/d797kjUnCHdO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fe/9/vncaY+oc6yB+b99733v/f713/n/+f/5//n//f/9//3//f/9//3//f/9//3//f/9//3//f/9//3//f/9//3//f/9//3//f/9//3//f/9//3//f/9//3//f/9//3//f/9//3//f/9//3//f/9//3//f/9//3//f/9//3//f/9//3//f/9//3//f/9//3//f/9//3//f/9//3//f/9/33uec55zv3tfb3ExJghXTr97/3//f/9//3//f/5//3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33v/f/9/nnOPMWcQmFL/f99733/+f917/n/+f/9//3//f/9//3//f/9//3//f/9//3//f/9//3//f/9//3//f/9//3//f/9//3//f/9//3//f/9//3//f/9//3//f/9//3//f/9//3//f/9//3//f/9//3//f/9//3//f/9//3//f/9//3//f/9//3//f/9//3//f/9//3//f/9//3//f/9/vnffe99/P2svKScINUqfd99//3//f/9//n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//f79380FGCG8x/3/fe/9//3/+f/5//n/+f/9//3//f/9//3//f/9//3//f/9//3//f/9//3//f/9//3//f/9//3//f/9//3//f/9//3//f/9//3//f/9//3//f/9//3//f/9//3//f/9//3//f/9//3//f/9//3//f/9//3//f/9//3//f/9//3//f/9//3//f/9//3//f/9//3//f/9//3//fz9rLykGBDVGn3O/e/9//3//f/9//n/+f/5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+/d5lWaRCqGH5v33v/f/9/3Xv+f/5//3/+f/9//3//f/9//3//f/9//3//f/9//3//f/9//3//f/9//3//f/9//3//f/9//3//f/9//3//f/9//3//f/9//3//f/9//3//f/9//3//f/9//3//f/9//3//f/9//3//f/9//3//f/9//3//f/9//3//f/9//3//f/9//3//f/9//3//f/9//3+fczApJwg1St9/v3f/f/9//3/+f/9//n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3nv/f/9//38dZ3ExRwy4Vr9333v/f917/X/+f/5//3//f/9//3//f/9//3//f/9//3//f/9//3//f/9//3//f/9//3//f/9//3//f/9//3//f/9//3//f/9//3//f/9//3//f/9//3//f/9//3//f/9//3//f/9//3//f/9//3//f/9//3//f/9//3//f/9//3//f/9//3//f/9//3//f/9//3//f/9/f3NyMUgMFUb/f79733v/f/9//n/+f/9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//f/9/33uaVmcMsTW/d997/3/+f/5//n//f/5//3//f/9//3//f/9//3//f/9//3//f/9//3//f/9//3//f/9//3//f/9//3//f/9//3//f/9//3//f/9//3//f/9//3//f/9//3//f/9//3//f/9//3//f/9//3//f/9//3//f/9//3//f/9//3//f/9//3//f/9//3//f/9//3//f/9//3/ff7971T1IDHAx33u/e/9//3//f/5//3/+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++d99733vfe99/P2smCOsgfW+/d/9//3/+f/5//n//f/9//3//f/9//3//f/9//3//f/9//3//f/9//3//f/9//3//f/9//3//f/9//3//f/9//3//f/9//3//f/9//3//f/9//3//f/9//3//f/9//3//f/9//3//f/9//3//f/9//3//f/9//3//f/9//3//f/9//3//f/9//3//f/9//3//f/9//3+/ezhKJwjMHF5rv3v/f/9//n/+f/5//n/+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39v7CBGDJhSv3vfe/9//3//f/9//3//f/9//3//f/9//3//f/9//3//f/9//3//f/9//3//f/9//3//f/9//3//f/9//3//f/9//3//f/9//3//f/9//3//f/9//3//f/9//3//f/9//3//f/9//3//f/9//3//f/9//3//f/9//3//f/9//3//f/9//3//f/9//3//f/9//3//f/9//3/1QQgESQzdYt9//3/+f/1//X/+f/5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+fd28tRwwUQr9733v/f/9//3//f/9//3//f/9//3//f/9//3//f/9//3//f/9//3//f/9//3//f/9//3//f/9//3//f/9//3//f/9//3//f/9//3//f/9//3//f/9//3//f/9//3//f/9//3//f/9//3//f/9//3//f/9//3//f/9//3//f/9//3//f/9//3//f/9//3//f/9//3//f797OE5KECkIm1q/e/9//X/8f/x//X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33tWSkYIbzGfc/9//3//f/9//3//f/9//3//f/9//3//f/9//3//f/9//3//f/9//3//f/9//3//f/9//3//f/9//3//f/9//3//f/9//3//f/9//3//f/9//3//f/9//3//f/9//3//f/9//3//f/9//3//f/9//3//f/9//3//f/9//3//f/9//3//f/9//3//f/9//3//f/9//3/ff7taDyUICLxev3v/f/1//X/8f/5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2V5GDMoYXm/fe/9//3//f/9//3//f/9//3//f/9//3//f/9//3//f/9//3//f/9//3//f/9//3//f/9//3//f/9//3//f/9//3//f/9//3//f/9//3//f/9//3//f/9//3//f/9//3//f/9//3//f/9//3//f/9//3//f/9//3//f/9//3//f/9//3//f/9//3//f/9//3//f/9/338dZzApKQjdXt9//3/+f/x//X/+f/9//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11riBRnEPpe/3//f/9//3//f/9//3//f/9//3//f/9//3//f/9//3//f/9//3//f/9//3//f/9//3//f/9//3//f/9//3//f/9//3//f/9//3//f/9//3//f/9//3//f/9//3//f/9//3//f/9//3//f/9//3//f/9//3//f/9//3//f/9//3//f/9//3//f/9//3//f/9//3//f/9//WYwKQgI3WLff/9//X/9f/1//n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399bywpRQxVSr97/3//f/9//3//f/9//3//f/9//3//f/9//3//f/9//3//f/9//3//f/9//3//f/9//3//f/9//3//f/9//3//f/9//3//f/9//3//f/9//3//f/9//3//f/9//3//f/9//3//f/9//3//f/9//3//f/9//3//f/9//3//f/9//3//f/9//3//f/9//3//f/9//3//fz5rDylJDFlS33//f/5//X/9f/5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v3fyPYcQjzF+c/9//3//f/9//3//f/9//3//f/9//3//f/9//3//f/9//3//f/9//3//f/9//3//f/9//3//f/9//3//f/9//3//f/9//3//f/9//3//f/9//3//f/9//3//f/9//3//f/9//3//f/9//3//f/9//3//f/9//3//f/9//3//f/9//3//f/9//3//f/9//3//f/9//3+fc3I1SRDUPZ93/3//f/5//X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+f/9//3//f997llKHEAsh+2Lfe/9//3//f/9//n//f/9//3//f/9//3//f/9//3//f/9//3//f/9//3//f/9//3//f/9//3//f/9//3//f/9//3//f/9//3//f/9//3//f/9//3//f/9//3//f/9//3//f/9//3//f/9//3//f/9//3//f/9//3//f/9//3//f/9//3//f/9//3//f/9//3//f99733uSNUkMDiVfb99//3/+f/5//n//f/9/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31vLSlnEHdSn3f/f/9//3//f/9//n/+f/9//3//f/9//3//f/9//3//f/9//3//f/9//3//f/9//3//f/9//3//f/9//3//f/9//3//f/9//3//f/9//3//f/9//3//f/9//3//f/9//3//f/9//3//f/9//3//f/9//3//f/9//3//f/9//3//f/9//3//f/9//3//f/9//3//f99/PmtqEGoUv3v/f/9//3/+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5//3//f/9/33//f7A1RQiPMX9z33//f/9//3//f/9//n//f/9//3//f/9//3//f/9//3//f/9//3//f/9//3//f/9//3//f/9//3//f/9//3//f/9//3//f/9//3//f/9//3//f/9//3//f/9//3//f/9//3//f/9//3//f/9//3//f/9//3//f/9//3//f/9//3//f/9//3//f/9//3//f/9/33v/f39zqxxpEH9z/3//f/5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/f/9//3//f/9//392TiUIyhg8Z/9//3//f/9//3//f/9//3//f/9//3//f/9//3//f/9//3//f/9//3//f/9//3//f/9//3//f/9//3//f/9//3//f/9//3//f/9//3//f/9//3//f/9//3//f/9//3//f/9//3//f/9//3//f/9//3//f/9//3//f/9//3//f/9//3//f/9//3//f/9//3//f99//3/ff+0gihT8Yv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5//3/+f/9//n/+f7x3/3//f99/+mKpFGgQ+17ff/9//3//f/9//3/+f/9//3//f/9//3//f/9//3//f/9//3//f/9//3//f/9//3//f/9//3//f/9//3//f/9//3//f/9//3//f/9//3//f/9//3//f/9//3//f/9//3//f/9//3//f/9//3//f/9//3//f/9//3//f/9//3//f/9//3//f/9//3//f/9//3/ee/9//38vKUgMNkrfe/9//3//f/9//3//f/9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+f/9//n/+f/9//3+/d7937CCJFJlW33//f/9/33v/f/9//3//f/9//3//f/9//3//f/9//3//f/9//3//f/9//3//f/9//3//f/9//3//f/9//3//f/9//3//f/9//3//f/9//3//f/9//3//f/9//3//f/9//3//f/9//3//f/9//3//f/9//3//f/9//3//f/9//3//f/9//3//f/9//3//f/9//3//f/9/cTUnCJE1v3v/f/9//3//f/9//3//f/9//n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5//n/+f/9//n/+f99/33vff08tSAwVRn9z/3//f/9//3//f/5//3//f/9//3//f/9//3//f/9//3//f/9//3//f/9//3//f/9//3//f/9//3//f/9//3//f/9//3//f/9//3//f/9//3//f/9//3//f/9//3//f/9//3//f/9//3//f/9//3//f/9//3//f/9//3//f/9//3//f/9//3//f/9//3//f/5/33/ffxVGBgQOJX5v/3//f/9//3//f/9/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9//nvfe/9/338VRooUUC0+a793/3//f/9//3//f/9//3//f/9//3//f/9//3//f/9//3//f/9//3//f/9//3//f/9//3//f/9//3//f/9//3//f/9//3//f/9//3//f/9//3//f/9//3//f/9//3//f/9//3//f/9//3//f/9//3//f/9//3//f/9//3//f/9//3//f/9//3//f/9//3//f957/3/bXmkQ7SBdb/9//3//f/9//3//f/9//3/+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n//f/5//n/ee/9/3nv/f793HWftIA4l3F6fc/9//3//f/9//nv/f/9//3//f/9//3//f/9//3//f/9//3//f/9//3//f/9//3//f/9//3//f/9//3//f/9//3//f/9//3//f/9//3//f/9//3//f/9//3//f/9//3//f/9//3//f/9//3//f/9//3//f/9//3//f/9//3//f/9//3//f/9//3//f/9//n/+f/9/X2+qGA0lPWvf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35zFUaMGLU5n3fff997/3/de/9//3//f/5//3//f/9//3//f/9//3//f/9//3//f/9//3//f/9//3//f/9//3//f/9//3//f/9//3//f/9//3//f/9//3//f/9//3//f/9//3//f/9//3//f/9//3//f/9//3//f/9//3//f/9//3//f/9//3//f/9//3//f/9//3//f/1/3Hv/f35vTy2sGNxe33//f/9//3/+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/+f/5//n+/e5pWUS0yLf5i33v/f/9/3Xv/f/5//n/+f/5//3//f/9//3//f/9//3//f/9//3//f/5//3//f/9//3//f/9//3//f/9//3//f/9//3//f/9//3//f/9//3//f/9//3//f/9//3//f/9//3//f/9//3//f/9//3//f/9//3//f/9//3//f/9//3//f/9//3//f/9//3/8f/x//3+fd3Axqxh5Ut9/33//f/9//n/+e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5//3//f/9//3//f/9//3//f/9//3//f/9//n/9f/9//39/cxdG7yQWRt9/33v/f917/3//f/9//n//f/9//3//f/9//3//f/9//3//f/9//3//f/9//3//f/9//3//f/9//3//f/9//3//f/9//3//f/9//3//f/9//3//f/9//3//f/9//3//f/9//3//f/9//3//f/9//3//f/9//3//f/9//3//f/9//3//f/9//3//f/9//X/9f/9/v3v1QYoU1D2fd/9//3//f/5//n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n//f/5//3//f/9//3//f/9//3/+f/9/33//f7x3/X/+f/9/3396VqwYLyleb9973Xv+f/9//3/+f/9//n//f/9//3//f/9//3//f/9//3//f/9//n//f/9//3//f/9//3//f/9//3//f/9//3//f/9//3//f/9//3//f/9//3//f/9//3//f/9//3//f/9//3//f/9//3//f/9//3//f/9//3//f/9//3//f/9//3//f/9//3//f/x7/n//f99/eVKrGO0gHWe/e/9//3/+f/1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9f/1//3/ff/9/mVasHGkQ+l7fe/9//3//f/9//3//f/9//3//f/9//3/+f/9//3//f/9//3//f/9//3//f/9//3//f/9//3//f/9//3//f/9//3//f/9//3//f/9//3//f/9//3//f/9//3//f/9//3//f/9//3//f/9//3//f/9//3//f/9//3//f/9//3//f/9//3//f/9//3/+f/5//3//fx5n7SBpEDZKv3vff/9//n/+f/5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5//3/+f/9//n//f/9//3//f/9//X/+f/1/3n+/e9teDSVGDBRG33//f/9/nXfee/9//3/+f/9//n/+f/1//n/+f/5//n//f/9//3//f/9//3//f/9//3//f/9//3//f/9//3//f/9//3//f/9//3//f/9//3//f/9//3//f/9//3//f/9//3//f/9//3//f/9//3//f/9//3//f/9//3//f/9//3//f/9//3//f/9//Xv/f997/39/c1AtBgSyOZ9z33v/f/9//Xv+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5//3/+f/9//3//f/9//3//f/5//n/+f/9/339db/RBiBSPNd97/3//f5133nv/f/9//3//f/5//X/+f/1//n/9f/5//n//f/9//3//f/9//3//f/9//3//f/9//3//f/9//3//f/9//3//f/9//3//f/9//3//f/9//3//f/9//3//f/9//3//f/9//3//f/9//3//f/9//3//f/9//3//f/9//3//f/9//3//f/5//3//f99/33vTPUgMcDGfc793/3//f/5//n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+f/9//3//f/9//3//f/9//3//f/5//n/+f/9//3//f/9/3nv9f/5/3Xv/f/9/33vZXgshDCW/d997/3+dc/9//3//f/9//n/+f/5//H/9f/x//X/9f/5//3//f/9//3//f/9//3//f/9//3//f/9//3//f/9//3//f/9//3//f/9//3//f/9//3//f/9//3//f/9//3//f/9//3//f/9//3//f/9//3//f/9//3//f/9//3//f/9//3//f/9//3/+f/9//3//f997FkZoEHAxfm+/e99//3/+f/5//n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n//f/9/33v/f/9//3//f/9//n/+f/5//3//f/9//3//f/5//3/+f/9//n//f/9/nnfxPYgUuFrff99//3//f/9//3//f/9//3/9f/1//X/9f/1//n/+f/9//3//f/9//3//f/9//3//f/9//3//f/9//3//f/9//3//f/9//3//f/9//3//f/9//3//f/9//3//f/9//3//f/9//3//f/9//3//f/9//3//f/9//3//f/9//3//f/9//3//f/9/3nv/f/9/n3f/f9teDCHKHLhW33vff/9//nv+f/9//n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713/3//f/9//3//f79333v+f/5//X/+f/5//3//f/9//n//f/9//3//f/5//n//f997VE5FCPNBn3f/f/9/3nv/f/9//3//f/5//n/9f/1//H/9f/1//n/+f/9//3//f/9//3//f/9//3//f/9//3//f/9//3//f/9//3//f/9//3//f/9//3//f/9//3//f/9//3//f/9//3//f/9//3//f/9//3//f/9//3//f/9//3//f/9//3//f/9//3//f917/3//f797/39ea04tqRQ1Sr9733v/f957/3/+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nnM8Z39z33//f/9//3/+f/5//X/+f/9//3//f/9//3//f/9//3//f/9/3nv/f/liiBQMJX9z/3//f/5//3//f/9//3//f/5//n/9f/5//n//f/5//3//f/9//3//f/9//3//f/9//3//f/9//3//f/9//3//f/9//3//f/9//3//f/9//3//f/9//3//f/9//3//f/9//3//f/9//3//f/9//3//f/9//3//f/9//3//f/9//3//f/9//3//f/9//3/fe/9/v3sUQmcMsTl+c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+/ezRGby0VRl9v/3//f/9//n/8f/1//X//f/9//3//f/9/33//f/9//3/+f/5/3n99cy0pRww9Z/9/vnv/f/9//3/+f/9//n//f/5//n/+f/9//n//f/9//3//f/9//3//f/9//3//f/9//3//f/9//3//f/9//3//f/9//3//f/9//3//f/9//3//f/9//3//f/9//3//f/9//3//f/9//3//f/9//3//f/9//3//f/9//3//f/9//3//f/9//3//f/9//3//f/9/l1JnEC0pPWv/f99/33//f/5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fW8tKQUEMCm7Wp93n3P/f/1//X/8f/5//3//f/9//3//f/9/33/ff797/n//f917nnfzQQUA216/e997/n//f/5//3/+f/9//3//f/9//3/+f/9//n//f/5//n/+f/9//3//f/9//3//f/9//3//f/9//3//f/9//3//f/9//3//f/9//3//f/9//3//f/9//3//f/9//3//f/9//3//f/9//3//f/9//3//f/9//3//f/9//3//f/9//3//f/9//3//f/9//3//fxtnyRjrILla/3/f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ff59zLiWKFNY93V4/a59z33v9f/x7/H/9f/9//3//f/9/+WJVTtpen3f/f/9//n/de997eFJHDDZKv3v/f/1//n/+f/5//3//f/9//3//f75733//f/9/3nv+f/5//3//f/9//3//f/9//3//f/9//3//f/9//3//f/9//3//f/9//3//f/9//3//f/9//3//f/9//3//f/9//3//f/9//3//f/9//3//f/9//3//f/9//3//f/9//3//f/9//3//f/9//3//f757/39db04tiRQ1St97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ff9Q9szkfZ5xWmlZ+b99/3Xv9f/x//X/+f/9//3/fe7A5iBRvMT1r/3//f9x7/3//fx1n7SAvKZ9z/3/9f/5//n//f/9//3//f/9/vnffe997/3//f/9//n//f/9//3//f/9//3//f/9//3//f/9//3//f/9//3//f/9//3//f/9//3//f/9//3//f/9//3//f/9//3//f/9//3//f/9//3//f/9//3//f/9//3//f/9//3//f/9//3//f/9//3/+f/9//3//f/9/v3fyPYgUkTWfd99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99//3/0QTdKP2vVPVAt2lrfe9973Xv9f/17/3//f/9/XW9OLQQAzSCZVn9zvnv/f917/39eb3AxBQQ8Z5xz/n/+f/5//n//f/9//3+/d593n3ffe997/3/ee/5//n//f/9//3//f/9//3//f/5//3//f/9//3//f/9//3//f/9//3//f/9//3//f/9//3//f/9//3//f/9//3//f/9//3//f/9//3//f/9//3//f/9//3//f/9//3//f/9//3//f/5//n/de/9//3//f793VUpnDC4pX2/ff99//3//f/5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553uFoMJR1nmlYOJdQ9f3Pff99//3//f/9//X//fzxr7iQxKfAkUi3dXp9z/3//f/9/PGsTRkUIt1r/f917/3/+f/9/3nv/f593e1ZTLZU5/ma/e55333vee99//3//f593/3//f/9//3/de/5//3//f/9//3//f/9//3//f/9//3//f917/3//f/9//3//f/9//3//f/9//3//f/5//3//f/9//3//f/9//3/ee/9//3//f/9//3//f/9//3//f/9//3/+f/9//3+/e9leyxyIFF5vn3f/f797/3//f/9//3//f957/3//f/9//3//f/9//3//f/9//3//f/5//3//f/9//3//f/9//3//f/9//3//f/9//3//f/9//3//f/9//3//f/9//3//f/9//3//f/9//3//f/9//3//f/9//3//f/9//3//f/9//3//f/9//3//f/9//3//f/9//3//f/9//3//fwAA/3//f/9//3//f/9//3//f/9//3//f/9//3//f/9//3//f/9//3//f/9//3//f/9//3//f/9//3//f/9//3//f/9//3//f/9//3//f/9//3//f/9//3//f/9//3//f/9//3/fe9hehxAURn9zWE4vKbpan3f/f997/3//f/1//389Z4sU0CB2NY4YUi2ZVp9333v/f99/l1IjBI4x33v/f917/n/+f/9/33+7WvAgLAxNEM8gu1q/e997/3//f997/3//f997/3/+f/57/nvee753/3//f/9/33v/f/9//3/ff/9//n/+f/5//3//f/9/v3vff/9//3/ff/9//n//f/5//3//f/9/3nv/f/9//3//f/9//3//f/9//3//f/9//3//f/9//3//f/9/33s7Zy0piBR3Ur97/3/ff/9//3//f/9/3n//f/9//3/fe/9//3//f/9//3//f/9//n//f/9//3//f/9//3//f/9//3//f/9//3//f/9//3//f/9//3//f/9//3//f/9//3//f/9//3//f/9//3//f/9//3//f/9//3//f/9//3//f/9//3//f/9//3//f/9//3//f/9//3//f/9//38AAP9//3//f/9//3//f/9//3//f/9//3//f/9//3//f/9//3//f/9//3//f/9//3//f/9//3//f/9//3//f/9//3//f/9//3//f/9//3//f/9//3//f/9//3//f/9//3//f/9/vndcb6cULSk9a19vsjmRNZlW33+/e/9/3nv/f/9/f3PMHK4c+UVULSkMTy24Vr97vne/extn7CBmDDxr33//f/5//n//f997F0pLEE0Q0SAqDC8pFEaed99/33//f/9//3//f/9//39ba593PGvff99/33+/e99//3//f/9//3/+f/9//n/+f/5//3//f/9//3//f/9//3//f/9//X/+f/9//3//f/9//n//f/9//3//f/9//3//f/9//3//f/9//3//f/9//3//f/9/nnPRPUYMTzG/e/9//3//f99733+/e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de99/33ttMeoguVp/c/xi7CBOLbla/3//f757/n//f15vkjUpCPlFv17OICYITS0aZ99/v3u/e9Q9JwiYVt9//3//f713/3/fe3hSbBATKZ9atjlpEEYIEkI8Z99//3/fe/9//3//f9hesTlwMQ4lkzkXRt1ev3v/f/9/v3v/f/9//n/+f/5/vHfde/9//3+/d793n3f/f/9//3/+f/1//n//f/9//3//f/9//3//f/9//3/+f/5//n/+f/5//n//f/9//n//f/9//3//f99/VU5nEGcQXm//f/9/nXfYXhNGuVqfd/9/vnfff/9//n/+f/5//n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n//f/9/VE4TRvtin3d/c/NBZxBuLd97/3//f/9//39+cxZGKQzXQd9/OErrIIcUjjW/d99/338YSggIkzWfd99//3//f/9//3/8YowU0SA/b/9i1T2pGGYQbzH/f7973nv+f/9/2F5vLWkQKQgJBEwMSwyuGFMtWU4dZ59333//f/5//3/+f917/3//f513/3/ff99//3//f757/n//f/9/33vfe997/3//f/9//3//f/5//n/+f/5//X/9f/1//3//f/9//3//f/9//3//fz1vDCVnEHdS/3+/e1xvEkZoEO0gmVa/e997e2/de/5//X/9f/5//n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95//3//f51zXG8bY9pev3s9a+sgZgy4Wn1z/3//f99/v3uYVqwYGEa/e39zuVpuMWUM0T1XTt9/3l6NGEoM/WK/d/9//3//f/9/XmuLFK4c32Kfex5neFLJHAMA9EH/f753/398b9E5JwgpCG0UjxiYOVYxrxgqCGsU9kE/a/9/33//f/9//3//f/9/OmsSRmYMqRiQNfpi33//f/9/33u/e/9//3//f/9/33vee/9//3/+f/5//n/9f/1//H/9f/9//3//f/9//n//f/9//3/ffxRGqhyQNb9733++e7haqxwoCMwc2l7/f/9/vHf+f/x//X/9f/9//3//f/9//3//f/9//n//f/5//3//f/9//n//f/9//3//f/9//3//f/9//3//f/9//3//f/9//3//f/9//3//f/9//3//f/9//3//f/9//3//f/9//3//f/9//3//f/9//3//f/9//3//f/9//3//f/9/AAD/f/9//3//f/9//3//f/9//3//f/9//3//f/9//3//f/9//3//f/9//3//f/9//3//f/9//3//f/9//3//f/9//3//f/9//3//f/9//3//f/9//3//f/9//3//f/9//3//f917/3//f/9/+mK4Wr97/39VTsocLCnYWt97/3/fe/9/+2IOJZM1X2/ff/9/+mJuMWcQ7SAfZ3932EErDPZBn3f/f/9//n//f31vzBzNHN5e33+/e593t1YLJagU+2K/d/9/2l7tIAcAKwxVMdIg8yR3NfpFVDFsFCkIUS15Ut97/3//f/9//39cb/JBqBRnEEYMRwypGNE5+l7ff/9//3+/e79733v/f99//3//f/9//n/+f/5//X/9f/1//X//f/9//3//f/9//3//f997/3/7Yi0piRg9a/9//3+/e5paLylIDC4p+mLfe/9/3nv+f/5//3//f/9//3//f/9//3/+f/9//n//f/5//3//f/9//3//f/9//3//f/9//3//f/9//3//f/9//3//f/9//3//f/9//3//f/9//3//f/9//3//f/9//3//f/9//3//f/9//3//f/9//3//f/9//3//f/9//3//fwAA/3//f/9//3//f/9//3//f/9//3//f/9//3//f/9//3//f/9//3//f/9//3//f/9//3//f/9//3//f/9//3//f/9//3//f/9//3//f/9//3//f/9//3//f/9//3//f/9//3//f/9//3//f797O2tca997v3fROWYMNEqfd99//3+/ez1rixSMGN1iv3/fe99/t1qIFEgMdDV9Vp9ajxjwJF9vv3fee/9/3n+dc6kUixibWn9z/3//f51z33ssKcoY216/exdGzhxLDDQtv17ZPW4UrxiVNZ1WOkoQJa4YcTE9a99733//f797uFoMJSUIqhhOLQ0lZxBGCE4tuFZ/c5933F4WRjZK2l6fc797/3//f/9//n/+f/1//n/9e/1//nv/f/9//3/+e/9//3+/e99/n3dOLQQEd1bff79//39/d7payxwEAOsguFqec99/33//f99//3//f/9//3//f/5//n/+f/5//n//f/5//3/+f/9//3//f/9//3//f/9//3//f/9//3//f/9//3//f/9//3//f/9//3//f/9//3//f/9//3//f/9//3//f/9//3//f/9//3//f/9//3//f/9//3//f/9//38AAP9//3//f/9//3//f/9//3//f/9//3//f/9//3//f/9//3//f/9//3//f/9//3//f/9//3//f/9//3//f/9//3//f/9//3//f/9//3//f/9//3//f/9//3//f/9//3//f/9//3//f/5//3/ff99/33v/f/9/G2csKQsh2Vr/f99//389a4oUSQy8Wr97v3vff753E0ZxMSoMlznaQZAc0CD8Yt9//3/de/9//n/qIMsceVK/e/9/v3v/f/9/GmNOLRdGH2d9VtAgLAzZQR9nX296UjApMCk4Sl9v/2K3PbU5mVY8a/9/33u/e3hSqhirGB1nf3MeZ5lWsjlGDMocmVbdXlEtrRysGO0gcDFVSlxr33v/f/9/vXf/f/9//3//f/9/nHP/f/9//3//f/9/33//f79/0j0mCJE5f3P/f99//39+c1ZOiBRGDMocVk5eb797v3vff/9//3//f/9//n//f/9//3/+f/9//n//f/5//3//f/9//3//f/9//3//f/9//3//f/9//3//f/9//3//f/9//3//f/9//3//f/9//3//f/9//3//f/9//3//f/9//3//f/9//3//f/9//3//f/9//3//f/9/AAD/f/9//3//f/9//3//f/9//3//f/9//3//f/9//3//f/9//3//f/9//3//f/9//3//f/9//3//f/9//3//f/9//3//f/9//3//f/9//3//f/9//3//f/9//3//f/9//3//f/9//3//f/5//3/fe99//3//f793E0KoGPNBfnPff99/f3PMHEkMWVK/e79733//f55zeVJrEK8cNS1vFK8Y9kE+a99//3/+f/5/TC2HEPRBv3v/f/9//3//f513uVoyLZc5uD3RHE0MdTVfb39zf3M2Sk8tTy32QV9vP2taTi4pVk6fc797f3M4TqwcUS0/a797f3efd9peLSloEO0gMSlsFIwUaxRpEEcMiBCxOZZSfG//f/9//3/fe957/3//f/9//3/ee71333vfe/9/n3fff5paiRSJGLpev3//f/9//399b1VOLSkmCIoUsjm6Wp93/3//f757/n/+f/5//n//f/5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33v/f9leyBjqILlav3vff593MC0oCFhOv3v/f957/3//f19vMS3PHI4YLAwrDHQxvF7ff957/n//f3RORQyQNX9z33/fe/9/3n//f793GUoUKTUtkBhuFNAgn3e/e997GmOXVtE5Ty2bVt9/32KyOU4tFUYeZ5939kFrFJM1n3fff99//3+/e5lW80FyNc8gKwz4QXxWWk4vKWgQBATqINA5+WKec79333v/f/9/33v/f99//3//f/9/33+/d99/v38/b8wcBQQWSt9/33/ff717/3+/d/tiDCVIDEkQ0z15Ul5vfnPfe/9//3/+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997/399bywpZhCQNX9vv3ufd3ExKAg4Sr97/3/+f7x3/3+/d/1i90GOGAoEbRSPGDpOn3e/d7x3/n86Z2UMTi1/c5533nv/f/5//3+/e39zGkY0LbAcbRBsEP5i33/fe/9/33+dc/M91D1fb593f3PSPQ0lFkYfZxhKjBSTNZ9333+/e99/33ufd39zP28RJQkEfVa/f593H2e6WrE1DCUkBKgY2Frff/9/33v/f997/398b/9/33u+d79333+/e797f3P2RUgQszm/e797/3/+f/9//3//f7laDiUGBCcI7SQ1Sn5v33/ff7133nv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v3uXVskcyhiZVt9/n3e1PSkMeVLfe/9//n/+f/9/33vff95i7yAqDG0UDAT0KN5iv3v/f957fW+HEC0lPmv/f/9//3/+f/9/nnfffx9rGEZTMY0YKQj2Rd9//3//f/9//3/YWpA1mla/e/9/G2cURi8ptDlzNc0ccjG/e/9/33+/e99/33vff19vECUJBJ1Wn3f/f99//39/c7laTS2HEMgY8kFda/9/fnPfe797/3//f3RSTCmONY8xNkp5Vt1ivF4OKe0kX3O/e/9//3//f753/3+/e7lakDWqGEYMiBRvMbhanXP/f/9/33vff/9/33v/f/9//3//f/9//3//f/9//3//f/9//3//f/9//3//f/9//3//f/9//3//f/9//3//f/9//3//f/9//3//f/9//3//f/9//3//f/9//3//f/9//3//f/9//3//f/9//3//fwAA/3//f/9//3//f/9//3//f/9//3//f/9//3//f/9//3//f/9//3//f/9//3//f/9//3//f/9//3//f/9//3//f/9//3//f/9//3//f/9//3//f/9//3//f/9//3//f/9//3//f/9//3/+f/9//n//f/9//3//f/9/v3fyPYgU0j2fd593F0ZqEFhOv3vff/5//Hv+f753/38/a/ZBrBxMEJMcMAwSKdxe/3//f35zLSmJFJlW33//f957/n//f/9/v3v/f/xiN0qMFAcE7SD/f997/3+9d713GmcTQhRCPWd/c/9/n3c2Sg8lSQwHBJI5f2//f99/33v/f/9/v3s+a+4gKgz3Qd1e33//f15vf3Ofd797t1bpHGYME0afc99/33u/e/9/nXMJISIEZQwDACYMaRCLGFExixiKFLxe/3++e957/3/ee/9/33vfe99/+l7yPWcQAwBnEPI9HGe/e99//3//f/9/v3vff99/33/ff/9//3//f/9//3//f/9//3//f/9//3//f/9//3//f/9//3//f/9//3//f/9//3//f/9//3//f/9//3//f/9//3//f/9//3//f/9//3//f/9//3//f/9//38AAP9//3//f/9//3//f/9//3//f/9//3//f/9//3//f/9//3//f/9//3//f/9//3//f/9//3//f/9//3//f/9//3//f/9//3//f/9//3//f/9//3//f/9//3//f/9//3//f/9//3//f/9//3/+f/9//n//f/9//3//f/9/+2JvMS4pHWdfc1pSKQw4Sp93/3/9f/x//n//f/9/339/cxZG8SR7OVMULQwxLdte33/ff1dOihiyOX9z/3/fe/9//3//f/9//3/fexxjUC0oCEkMX2/ff/9//3//f/9/GmM0SjRGv3v/f/9/n3e7Wu4kBgRPLRtj/3//f917/3//f/9/33v2QQcEDyWSNTdKf2+fc793/3//f/9/33v5XtE5VUp+c/9/33u/d641ZAxMLbdWNUrtJIoYSRAICCkMixTVQZ93/3//f/9/3nv/f5xz/3//f/9/33tca/JBqRgmCMsccDH7Yl1r33vfe/9//3//f/9//3//f/9//3//f/9//3//f/9//3//f/9//3//f/9//3//f/9//3//f/9//3//f/9//3//f/9//3//f/9//3//f/9//3//f/9//3//f/9//3//f/9//3//f/9/AAD/f/9//3//f/9//3//f/9//3//f/9//3//f/9//3//f/9//3//f/9//3//f/9//3//f/9//3//f/9//3//f/9//3//f/9//3//f/9//3//f/9//3//f/9//3//f/9//3//f/9//3//f/9//3/+f/5//n//f/9/vnv/f793FEYtKVdOP2taTggE1T2fd/9//X/8f/1/3Xvff797/3+5WrU59ij3KJEcbBAvKR1n339fb+4gLynbXt9/33v/f/9//3/9f9t7/3/fe1ZOyxwEAFdO/3+/e/9//3//f7538T3qIH1vfXOfd797/3/bXmgQRghVTt9//3/ee/5/3nvde/9/PmsoCDAtszmKFJlW33u/e99/33u+d/9//3/5Xq81bjG4Wt97v3vKHCUIVUq/d35zPWv7YnhSzSBqFKwcqxzbXr9733/fe753/3//f9573Xv/f/9/33u/d7hWLiknCCYIRgwsKRRG+l5+b/9/33/fe99//3//f/9//3//f/9//3//f/9//3//f/9//3//f/9//3//f/9//3//f/9//3//f/9//3//f/9//3//f/9//3//f/9//3//f/9//3//f/9//3//f/9//3//fwAA/3//f/9//3//f/9//3//f/9//3//f/9//3//f/9//3//f/9//3//f/9//3//f/9//3//f/9//3//f/9//3//f/9//3//f/9//3//f/9//3//f/9//3//f/9//3//f/9//3//f/9//3//f/9//3//f/9//n//f99/33v/f11v0T2yOZtWvl4IAPdBn3f/f917/n/9f/5//n//f/9/nnf7Ys8cVTEzKSsMKwzwJD9rv39bTkkMFUK/e/9/33v/f917/3/9f/9/vnd9c/E9RQzIGN9/33vff/9/33vfe9daZRDQPb97/3+/e99/33+XViUETy1/c/9/v3f/f/9/3Hv+f593DSWLFHpSlDnvJJpW/3//f99//3+8d7x3/3+3VgohyBy4Vr97tT1rENU9f3Pff99//3+/ez1rHmdxMUgMszl/b15v/3//f997/3//f/9//n/+f/9//3vfeztnNEpMKckYZxCIEOsg0jl4Ul9v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997/3+/e9haLSlxMfhBTBC2PT9vv3v/f/x//X/9f/5//3//f957nnMXRhAlbBAzLflB0BxUMT9r314PJVAtv3ufd997/3//f/5//3/+e9573nvXXiolpxjXWv9//3/fe55z/39ba/A96BwZY99/33/fe/9/G2dvMUcMN06/e/9/v3fee9x73Htcb/NBahDWQRlK7yByMR1n/3+9e9x7/X/+f/9/fG/5Ymwt6iB6VltSCgTvIF9v33/+f917/3+/e797WE4mCMsYmVa/e793v3f/f/9/vHf+f/5//n/+f/9//3//f51zW2vYWjRGLSmIFCYIqhiyObpaPmt/c997/3//f/9/3nv/f/9//3//f/9//3//f/9//3//f/9//3//f/9//3//f/9//3//f/9//3//f/9//3//f/9//3//f/9//3//f/9//3//f/9//3//f/9/AAD/f/9//3//f/9//3//f/9//3//f/9//3//f/9//3//f/9//3//f/9//3//f/9//3//f/9//3//f/9//3//f/9//3//f/9//3//f/9//3//f/9//3//f/9//3//f/9//3//f/9//3//f/9//3//f/9//3/+f/9//3//f/9//3+ec/NBqxjPHGwQtz1fb/9/3nv9f/1//n/+f/9//3//f/9/X2+0OYwUUi0fZ/lF0CC3Pd9etT2rGFZKn3P/f/9//3/+f/9//n/+f/9/33uVUqcYrzU7a/9/33v/f/9/33tba0QMVErfe/9//3//f99/2V5oEO0gHmv/f79733/+f917v3s8Z8wc7iDeXnQ1zRyyOb9733vde/1//3/+f/9//3/4Xo4xsjlzNWwUrRhYTt97/3+9d/9/33v/fz1rqxwnCJM1Hmdfb797n3ffe/9//3/+f917/Xvde/5//3//f/9/33t+cxtjVUpvMYkUaBCIEG8x0j2YVlxr33//f/9//3//f/9//3//f/9//3//f/9//3//f/9//3//f/9//3//f/9//3//f/9//3//f/9//3//f/9//3//f/9//3//f/9//3//f/9//3//fwAA/3//f/9//3//f/9//3//f/9//3//f/9//3//f/9//3//f/9//3//f/9//3//f/9//3//f/9//3//f/9//3//f/9//3//f/9//3//f/9//3//f/9//3//f/9//3//f/9//3//f/9//3//f/9//3//f/9//3//f/9/33v/f/9//38cZ1ExSxAKCFQxf3Pff99//X/+f/5//n/ef/9//3//f797/WJRLYsUWk6fd/lF8CSVOVpO7iCpFDxn/3/fe/9//nv/f957/3//f/9/W2tMKYYUVEp9b/9//3/fe997v3eHFBNGvnf/f/9/33//f793sTmKFNRBXm+fd/9/3nv/f/9//3/SPYsUvV7/YjEtqxh3Uv9//3/de91733//f9973nudcxRCqxiLFKwYcjX/f99733v/f99/33ufd7I5ahCrGFEtszkdZ15v/3//f/9//n//f/5//n/ee/9//3v/f/9//3/fe997XWt3UpAxDCWIEKgU6hzQOdhevnvfe957/3//f/9//3//f/9//3//f/9//3//f/9//3//f/9//3//f/9//3//f/9//3//f/9//3//f/9//3//f/9//3//f/9//3//f/9//38AAP9//3//f/9//3//f/9//3//f/9//3//f/9//3//f/9//3//f/9//3//f/9//3//f/9//3//f/9//3//f/9//3//f/9//3//f/9//3//f/9//3//f/9//3//f/9//3//f/9//3//f/9//3//f/9//3//f/9//3//f/9//3//f/9/n3e7WjItCQQyKV9v33//f/9//n//f/9//3//f/9//3//f39zV0pqEDApf3Nfc/hFMSkYStU9iRRWTr97/3//f/9//3//f/9//3//f/9/dU7IGK85G2f/f797n3f/f35vbzEURp9333//f957/3/ff/tiLilQLfVBPWv/f79733//f99/XmvMINZBn3d7VosYcDGfd/9/3nvee/9//3++d99/33t9b/I9ihhIDHI1X3O/e/9//3//f/9/33v8Yu0gKQxrEIsUUC09Z/9/nnP/f/9//3//f/9//3//f/9//3v/f99733v/f/9/339+cxtjdlISQq810Dm2Vnxv/3/ee/9//3//f/9//3//f/9//3//f/9//3//f/9//3//f/9//3//f/9//3//f/9//3//f/9//3//f/9//3//f/9//3//f/9//3//f/9/AAD/f/9//3//f/9//3//f/9//3//f/9//3//f/9//3//f/9//3//f/9//3//f/9//3//f/9//3//f/9//3//f/9//3//f/9//3//f/9//3//f/9//3//f/9//3//f/9//3//f/9//3//f/9//3//f/9//3//f/9//3//f/9//3//f793v3v3RSsMUzF/d99733v+f/5//n//f/9//3//f/9//3/ffz1rkTVIDFhOv3t/d9U9cjFxMS4lTim/d/9//3//f/9//3//f957/3//f55zVE5MKY81XW/fe997/3+/exRGFEZdb753/3/ee/9//39/c1dOkTVPLTZKv3vff/9//3/ee/9/cDFqEL1eP2v3RXAx+mK/e/9/3nv/f/9//3//f713/3+/exNCyxzNHPZBn3f/f553/3//f/9/v3uzOSkMlDU5Ss0c7SAcY997/3/fe9573Xf/f/9//3/ee/9/vnf/f/9//3//f/9/33u/e/9/33t+c1xrXG/ee99//3/ee/9//3//f/9//3//f/9//3//f/9//3//f/9//3//f/9//3//f/9//3//f/9//3//f/9//3//f/9//3//f/9//3//f/9//3//fwAA/3//f/9//3//f/9//3//f/9//3//f/9//3//f/9//3//f/9//3//f/9//3//f/9//3//f/9//3//f/9//3//f/9//3//f/9//3//f/9//3//f/9//3//f/9//3//f/9//3//f/9//3//f/9//3//f/9//3//f/9//3//f/9//3//f/9/e1ZsEFQxP2//f753/3/+f/9//3//f/9//3//f/9//3//f9leqRQNJf1iv3sfZ9Q9DiXsIAwh+mL/f997/3/ee/9//3//f/9//3//f99/0DnpHDRKn3Pfe/9/33t4UvRBXW+dc/9/vXv/f99/33+5WrI57SCRNfxi/3//f/9/3nv/f5hWihRyMR9nP295UphWfnP/f/9//3//f/9//3/+f/9//3/ff3dS7iTvIP5mv3u+d/9//3/ff/9/mlatGLY9n3c4SosULiV/c997/3/fe/9//3//f/5//3//f/9//3//f/9/33u+e99733vfe/9//3//f/9/33//f713/3//f/9//3//f/9//3//f/9//3//f/9//3//f/9//3//f/9//3//f/9//3//f/9//3//f/9//3//f/9//3//f/9//3//f/9//38AAP9//3//f/9//3//f/9//3//f/9//3//f/9//3//f/9//3//f/9//3//f/9//3//f/9//3//f/9//3//f/9//3//f/9//3//f/9//3//f/9//3//f/9//3//f/9//3//f/9//3//f/9//3//f/9//3//f/9//3//f/9//3//f/9/33//f7xajBSuGFpSn3fff99//3//f/9//3//f/9//3//f/9/33u/eywpJQiRNV9vv3seZ5E1aBDrINE5fnP/f/9/3nv/f/9//3//f753/3/fe1xrjzUsJTRKn3Pff39veFL0QTxrnXP+f7x3/n/ee99/Vk7sIKsYzBw2Sr93/3/+f/5/33v/f7I5zSBZTp93HmeZVj1r/3//f/9/vXv+f5tz/X/9f7x3/3/ffxdK8CS1Of1i33v/f/5/33+/e/1izhxtFPhBf3PdXkcMkDFda79333u+d/9/3nv+e/5//3/+f/9//n//f/9//3//f/9//3//f997vnvee/9//3//f957/3//f/9//3//f/9//3//f/9//3//f/9//3//f/9//3//f/9//3//f/9//3//f/9//3//f/9//3//f/9//3//f/9//3//f/9/AAD/f/9//3//f/9//3//f/9//3//f/9//3//f/9//3//f/9//3//f/9//3//f/9//3//f/9//3//f/9//3//f/9//3//f/9//3//f/9//3//f/9//3//f/9//3//f/9//3//f/9//3//f/9//3//f/9//3//f/9//3//f/9//3//f/9//38/bxAlCAQyLT9rv3v/f957/3//f99733//f/9//3//f/9/nXO4WsocRgz7Yp93v3vbXhRGDCXKHL9733v/f/9//3//f/9//3//f/9/vnf/f/piyRyHFLA1G2P/fz5r0j3YWr53/n/+f/5//3//f593sjlHDAYELil/c797/3/+f5xzn3e/dxZGUTFYTl9vHWcbZ793/3/ee917/n/+f9x7/H/9f/9//3/+ZjEt7yCSORpn/n/+f/9//38cY9ZBCQgQJR9nn3eyNWgMbzE8Z997vnf/f/9/3nv/f917/3/+f/9//n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ee/9/P2vvIG0U8CA4Tr9333vfe/9//3//f/9//3//f/17/n//f/9/fG/QOUUM0j1eb/9/339ea04tRQyXVp53/3//f/9//3//f/9//3//f997/398b/E9hhAjBCwlG2f0QU4tt1r/f/5//n/ce/9/33v/f7laTy0mCOsgHGf/f917vHe+e/9//389a7I5yxzUPXdSXWv/f/9//n/de/5//n/9f/x//X/+f/9/X2/2QWkQ7CB1Tt573Xvee/9/33tZUs8gKQh6Ut9/X2+RNesgbi36Yt97vnf/f/9/3nv/f/5//n/+f/5//n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ff19vjBiVNc8gUC0dZ/9//3//f/9//3//f/9//n//f/1//3//f/9/tlanFKgY2V6/d/9//3/ZWhNGO2f/f/9//3//f/9//3//f/9//3//f/9/33tbazJGhhSoGBNCLSkMJfhe/3/+f/5//n//f99//3+/e7lWbzFuMVxr/3/+f7x3/3//f99/33+ZVkYMiRSQNZ93/3/ff/9//n/+f/5//X/+f/1//n//f797ulpPLYgQTC0ZY/9//3//f997f2+0OScIkjXff99/Pms1RsocsDmec997vnf/f/9//3/+f/5//n/+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n//f/9//38+a60c2EF1Nc0cFUafc/9//3/ff/9//3/ee/5//n/+f917/n//f3xvrzVtLRtn33+/d/9/33v/f99733vff/9//3//f/9//3//f/9//3//f99//3+ed9haU0qWUvE9E0Zba/9//Xv+f/5//3//f/9/v3ufdxtnGmO+d/9//n//f/9/vnt8b/9/XW+wOYcUbjGed/9/nXf/f/1//X/9f/1//X/+f917/3/ff11vFEaoFGYQVE7ee/9//n//f/9/FkZpEOwgX2ufd/9/338TQisldU7/f7533nv/f/9//n/+f/5//n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n//f/9/f3NRLflFnVZyMewgl1a/d/9/33v/f/9//3/+f/5//n//f917/3/ff1trGmeec/9//3//f/9//3/ee99//3//f/9//3//f/9//3/ee/5//3//f/9//3//f/9/33+ec3xv/3//f/1//n/+f/5//3//f99//3//f/9//3/de95//3//f957/3//f997O2szSlNK33v/f917/3/9f/1//X/+f/9//3//f/9//3/ee31zVE4zRvli33vff/5//3//f5dSDCFnEFZK/3//f997f3OwOW0tOmf/f997/3//f/9//n//f/5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n/+f/5//X//f593F0aWOV9vWU7LHG4t2V7ff/9/33//f/9//n/de/5//3//f957/3//f/9/vnf/f997/3//f9573nv/f/9//3//f/9//3//f/57/n/+f/9//3//f/9//3//f/9//3//f/9//n/9f/5//n/+f/9//3//f/9/3nvde/1//n/de/9/3nv+f/9//3+9d/9/vnt8b/9//3/ee/9//X/9f/x//n//f/9//3//f/5//n//f/9/v3fff/9/33/ce/5//3+fd/E9ZhCoFP9//3+fc793GmMrJfE9vnf/f/9//3/+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5//3/+f/5//3/ffzhKUy0fZ19vszlvMXVOn3f/f/9//3//f/5//3/+f/9//3/ee753/3//f/9//3/ee997/3+8d/9//3//f/9//3//f/9//3//f/5//3/+f/9//3//f/9//3+9d/9/3n/+f/1//n/9f/9//n//f/9//3//f7133Hf8f/x//3//f9573Xv/f917/n//f/9//3//f/9//3/+f/5//X/9f/5//3/fe/9//n/9f/x/u3e9d797v3f/f/9//X/8f/9//387ZyslJAiXUv9/33vfe797VEpLKXROnXP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5//n/+f/9/v3cVRs4cnVa/e9xe1EFXTl5v/3/fe997/3/+f/9/3Xvde/9//3//f/9/3nvfe/9/vXe9d/9//n//f917/3//f/9//3//f/9//3//f917/3//f/9/3Xf/f/9//3//f/9//n//f/1//X/+f/9//3/ff99//3/ef/9//H/be957/3//f/9//n/+f/5//3+cc/9/3nvef/5//n/+f/5//X//f95733v/f/9//X/9f9x7/3//f99/33v/f9x7/X+9d997v3cSQukcKyWfd/9//3/fe1xrbS3IGPle/3/fe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9e/9/PGeyOZI1OErWQXIxDyUdZ793v3f/f9573Xv/f/9//3//f/9//3//f/9//3//f/9//3//f/9//3//f/9//3//f/9//3//f/9//3//f/9//3//f/9//3//f/9//3//f/9//3//f/9//3//f/9//3//f/9//3//f/9//3//f/9//3//f/9//3//f/9//3//f/9//3//f/9//3//f/9//3//f/9//3//f/9//3//f/9//3//f/9//3//f/9//3//f/9/GmPpIIUQt1bff797/3/fe35zLSlnEH9vv3v/f/5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5//n//f/9/NUqKFIsUtT1SMYwUFkbff797/3/ee/9//3//f/9//3//f/9//3//f/9//3//f/9//3//f/9//3//f/9//3//f/9//3//f/9//3//f/9//3//f/9//3//f/9//3//f/9//3//f/9//3//f/9//3//f/9//3//f/9//3//f/9//3//f/9//3//f/9//3//f/9//3//f/9//3//f/9//3//f/9//3//f/9//3//f/9//3//f/9//3//f/9//3//f793EUJDCBFCv3u/e/9/33/ffzVKDSX0QZ9z33/ee957/3/ee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17/3//f39zLinMHHtWelLNHJE1/3//f/9//3/ee/9//3//f/9//3//f/9//3//f/9//3//f/9//3//f/9//3//f/9//3//f/9//3//f/9//3//f/9//3//f/9//3//f/9//3//f/9//3//f/9//3//f/9//3//f/9//3//f/9//3//f/9//3//f/9//3//f/9//3//f/9//3//f/9//3//f/9//3//f/9//3//f/9//3//f/9//3//f/9//3//f99//3//f3xvRAxLKTtr/3/fe/9//39ebxRGqRj6Yv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+f917/3/ff3dODiWSNfZBzBwNId97v3v/f/9/3Xv/f/9//3//f/9//3//f/9//3//f/9//3//f/9//3//f/9//3//f/9//3//f/9//3//f/9//3//f/9//3//f/9//3//f/9//3//f/9//3//f/9//3//f/9//3//f/9//3//f/9//3//f/9//3//f/9//3//f/9//3//f/9//3//f/9//3//f/9//3//f/9//3//f/9//3//f/9//3/ee997/3//f997/3//f0wthhCWUt9733+/e99/33saY2UMVEqdc/5//3//f/9//3/+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n//f/9//39/cxVGihQOJWgQDCXff997vXf/f/9//3//f/9//3//f/9//3//f/9//3//f/9//3//f/9//3//f/9//3//f/9//3//f/9//3//f/9//3//f/9//3//f/9//3//f/9//3//f/9//3//f/9//3//f/9//3//f/9//3//f/9//3//f/9//3//f/9//3//f/9//3//f/9//3//f/9//3//f/9//3//f/9//3//f/9//3//f/9//3/ee/9//3//f/9//3+3WoYQjzF9b99/v3vfe/9/vndtMWstGGO8d/9//n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+f/1//n//f/9//39/bxVGqhgEBKgUn3f/f9573Xv+f/9//3//f/9//3//f/9//3//f/9//3//f/9//3//f/9//3//f/9//3//f/9//3//f/9//3//f/9//3//f/9//3//f/9//3//f/9//3//f/9//3//f/9//3//f/9//3//f/9//3//f/9//3//f/9//3//f/9//3//f/9//3//f/9//3//f/9//3//f/9//3//f/9//3//f/9//3//f/9//3/+f/9//3//f797v3vqIKkYuFrff/9//3+/e/9/c06lFFJKvHf/f/5//n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9f/9/3nu+d997339+b7A56iBtLTtr/3//f/5//n//f/9//3//f/9//3//f/9//3//f/9//3//f/9//3//f/9//3//f/9//3//f/9//3//f/9//3//f/9//3//f/9//3//f/9//3//f/9//3//f/9//3//f/9//3//f/9//3//f/9//3//f/9//3//f/9//3//f/9//3//f/9//3//f/9//3//f/9//3//f/9//3//f/9//3//f/9//3//f/9//n/9f/9//3/fe/9/VU7JGNI9Xm//f/9/33v/f1lr5yCMMVpr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917/3//f/9//3//f997/3//f/9//3//f/9//nv9e/9//3//f/9//3//f/9//3//f/9//3//f/9//3//f/9//3//f/9//3//f/9//3//f/9//3//f/9//3//f/9//3//f/9//3//f/9//3//f/9//3//f/9//3//f/9//3//f/9//3//f/9//3//f/9//3//f/9//3//f/9//3//f/9//3//f/9//3//f/9//3//f/9//3//f/9//3//f/9//3//f/5//n/de/9//3//f35zbi2pGJhWv3fff757/3/ee+9BQgi2Wv9/33v/f/9//n/ee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5//3//f/9//3//f/9//3//f/9//3//f/9//n/+f/9//3//f/9//3//f/9//3//f/9//3//f/9//3//f/9//3//f/9//3//f/9//3//f/9//3//f/9//3//f/9//3//f/9//3//f/9//3//f/9//3//f/9//3//f/9//3//f/9//3//f/9//3//f/9//3//f/9//3//f/9//3//f/9//3//f/9//3//f/9//3//f/9//3//f/9//3//f/9//3/+f/5//3//f/9//39db3ZOqBjJHJ93/3/ff/9//3/VWscclVL/f997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n//f/9//3//f/9//3//f/9//3//f/9//n/+f/5//3//f/9//3//f/9//3//f/9//3//f/9//3//f/9//3//f/9//3//f/9//3//f/9//3//f/9//3//f/9//3//f/9//3//f/9//3//f/9//3//f/9//3//f/9//3//f/9//3//f/9//3//f/9//3//f/9//3//f/9//3//f/9//3//f/9//3//f/9//3//f/9//3//f/9//3//f/9//3//f/9//X/+f/5//n//f/9/339+c48xyRzYWv9//3/ee/9/e2+ONY81Gmf/f/9//3//f/9/3nv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n//f/5//3//f/9//3//f/9//3//f/9//3//f/9//3//f/9//3//f/9//3//f/9//3//f/9//3//f/9//3//f/9//3//f/9//3//f/9//3//f/9//3//f/9//3//f/9//3//f/9//3//f/9//3//f/9//3//f/9//3//f/9//3//f/9//3//f/9//3//f/9//3//f/9//3//f/9//3//f/9//3//f/9//n//f95//3//f/9//38bZwslrzl9c/9/vnvfe/9/G2cLIVRK33v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+f/9//n//f/9//3//f/9//3//f/9//3//f/9//3//f/9//3//f/9//3//f/9//3//f/9//3//f/9//3//f/9//3//f/9//3//f/9//3//f/9//3//f/9//3//f/9//3//f/9//3//f/9//3//f/9//3//f/9//3//f/9//3//f/9//3//f/9//3//f/9//3//f/9//3//f/9//3//f/9//3//f/9//3/+f/9//n//f99/33u+d79733+wOQslGmPff/9/v3v/f99/TilNLX5zv3f/f997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33vfe/9/llbQObhaPGvff99/v3u/e/RB7CDaXv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5//3/+f/9//n//f/5//3//f/9//3//f/9//3//f/9//3//f/9//3//f/9//3//f/9//3//f/9//3//f/9//3//f/9//3//f/9//3//f/9//3//f/9//3//f/9//3//f/9//3//f/9//3//f/9//3//f/9//3//f/9//3//f/9//3//f/9//3//f/9//3//f/9//3//f/9//3//f/9//3//f/9//3//f/9//3//f/9//3//f/9//n/+f/9//3//f/9//3++e31zllI0Sm8xd1J/c99/n3f8Yi4pd1L/f/9/33v/f/9//3/+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9//3//f/9//3//f/9//3/+f/9//n//f99//3/ff1xrNEqJFOwg3F6/e99/X2+yOdI933v/f/9/3nv/f/5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/9//3//f/9//3//f/9//3//f/9//3//f/9//3//f/9//3//f/9//3//f/9//3/+f/9//3//f/9//3+/e/ti6yBoEBZKP2u/e/5icTEtJT1r/3//f/9/3nv+f/5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3ZSRgzsIH9zf3N6UkgM7Bx/c/9/33v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99//3+fd5dWkDVvLbxam1YvKaoYPWv/f/9/nXP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iby0NIdQ9eE4tKTxnnnP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793/3/fezxr7CCqGAwl6yBdb9973nvee/9//3//f/9//3//f/9//3//f/9//3//f/9//3//f/9//3//f/9//3//f/9//3//f/9//3//f/9//3//f/9//3//f/9//3//f/9//3//f/9//3//f/9//3//fwAA/3//f/9//3//f/9//3//f/9//3//f/9//3//f/9//3//f/9//3//f/9//3//f/9//3//f/9//3//f/9//3//f/9//3//f/9//3//f/9//3//f/9//3//f/9//3/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extjjzEsKbA133v/f9573nv/f/9//3//f/9//3//f/9//3//f/9//3//f/9//3//f/9//3//f/9//3//f/9//3//f/9//3//f/9//3//f/9//3//f/9//3//f/9//3//f/9//3//f/9//38AAP9//3//f/9//3//f/9//3//f/9//3//f/9//3//f/9//3//f/9//3//f/9//3//f/9//3//f/9//3//f/9//3//f/9//3//f/9//3//f/9//3//f/9//3//f/9//3+9dxhjOWe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ff55zXGu/e997/3/ee/9//3//f/9//3//f/9//3//f/9//3//f/9//3//f/9//3//f/9//3//f/9//3//f/9//3//f/9//3//f/9//3//f/9//3//f/9//3//f/9//3//f/9//3//f/9/AAD/f/9//3//f/9//3//f/9//3//f/9//3//f/9//3//f/9//3//f/9//3//f/9//3//f/9//3//f/9//3//f/9//3//f/9//3//f/9//3//f/9//3//f/9//3//f/9/e2+1VtZae2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de/9//3//f/9//3//f/9//3//f/9//3//f/9//3//f/9//3//f/9//3//f/9//3//f/9//3//f/9//3//f/9//3//f/9//3//f/9//3//f/9//3//f/9//3//fwAA/3//f/9//3//f/9//3//f/9//3//f/9//3//f/9//3//f/9//3//f/9//3//f/9//3//f/9//3//f/9//3//f/9//3//f/9//3//f/9//3//f/9//3//f/9//3+9d1prGGM5Z5x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/3/ee/9//n/ee/9//3/+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3//f/9//3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/3/+f/9//3//f/9//3//f/9//3//f/9//3//f/9//3//f/9//3//f/9//3//f/9//3//f/9//3//f/9//3//f/9//3//f/9//3//f/9//3//f/9//3//f/9//3//f/9//3//f/9//3//f/9//3//f/9//3//f/9//3//f/9//3//f/9//3//fwAA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YAAAAXAAAAAEAAABVldtBX0LbQQoAAABQAAAADQAAAEwAAAAAAAAAAAAAAAAAAAD//////////2gAAAAdBC4AEgQuACAALwRABD4ESAQ1BD0EOgQ+BAAACAAAAAMAAAAGAAAAAwAAAAMAAAAHAAAABwAAAAcAAAAJAAAABgAAAAcAAAAGAAAABwAAAEsAAABAAAAAMAAAAAUAAAAgAAAAAQAAAAEAAAAQAAAAAAAAAAAAAAAAAQAAgAAAAAAAAAAAAAAAAAEAAIAAAAAlAAAADAAAAAIAAAAnAAAAGAAAAAQAAAAAAAAA////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FWV20FfQttBCgAAAGAAAAARAAAATAAAAAAAAAAAAAAAAAAAAP//////////cAAAADIENQQ0BEMESQQ4BDkEIABNBDoEPgQ9BD4EPAQ4BEEEQgQAAAYAAAAGAAAABgAAAAUAAAAJAAAABwAAAAcAAAADAAAABQAAAAYAAAAHAAAABwAAAAcAAAAIAAAABwAAAAUAAAAFAAAASwAAAEAAAAAwAAAABQAAACAAAAABAAAAAQAAABAAAAAAAAAAAAAAAAABAACAAAAAAAAAAAAAAAAAAQAAgAAAACUAAAAMAAAAAgAAACcAAAAYAAAABAAAAAAAAAD///8AAAAAACUAAAAMAAAABAAAAEwAAABkAAAACQAAAHAAAACpAAAAfAAAAAkAAABwAAAAoQAAAA0AAAAhAPAAAAAAAAAAAAAAAIA/AAAAAAAAAAAAAIA/AAAAAAAAAAAAAAAAAAAAAAAAAAAAAAAAAAAAAAAAAAAlAAAADAAAAAAAAIAoAAAADAAAAAQAAAAlAAAADAAAAAEAAAAYAAAADAAAAAAAAAISAAAADAAAAAEAAAAWAAAADAAAAAAAAABUAAAA3AAAAAoAAABwAAAAqAAAAHwAAAABAAAAVZXbQV9C20EKAAAAcAAAABgAAABMAAAABAAAAAkAAABwAAAAqgAAAH0AAAB8AAAAHwQ+BDQEPwQ4BEEEMAQ9BD4EOgAgABAEHgQgACIAHgQcBCEEGgQoBBgEHQQQBCIACAAAAAcAAAAGAAAABwAAAAcAAAAFAAAABgAAAAcAAAAHAAAAAwAAAAMAAAAHAAAACQAAAAMAAAAEAAAACQAAAAoAAAAHAAAABgAAAAsAAAAIAAAACAAAAAcAAAAE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информация для раскрытия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'2'!Заголовки_для_печати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'информация для раскрытия'!Область_печати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Ярошенко Наталья Валерьевна</cp:lastModifiedBy>
  <cp:lastPrinted>2020-01-14T07:33:18Z</cp:lastPrinted>
  <dcterms:created xsi:type="dcterms:W3CDTF">2011-03-10T06:57:24Z</dcterms:created>
  <dcterms:modified xsi:type="dcterms:W3CDTF">2023-03-15T09:05:20Z</dcterms:modified>
</cp:coreProperties>
</file>