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'2)'!$A$1:$E$53</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2" i="11"/>
  <c r="D3" i="9"/>
  <c r="C3" i="3"/>
  <c r="G26" i="1"/>
  <c r="F2"/>
  <c r="E2"/>
  <c r="F10" i="10" l="1"/>
  <c r="C23" i="9" l="1"/>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K39" l="1"/>
  <c r="E3" i="9"/>
  <c r="D3" i="3"/>
  <c r="C10" i="10"/>
  <c r="B3" l="1"/>
  <c r="F3" i="2"/>
  <c r="B6" i="1"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<sst xmlns="http://schemas.openxmlformats.org/spreadsheetml/2006/main" count="242" uniqueCount="173">
  <si>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</si>
  <si>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</si>
  <si>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</si>
  <si>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</si>
  <si>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</si>
  <si>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</si>
  <si>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</si>
  <si>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</si>
  <si>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</si>
  <si>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</si>
  <si>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</si>
  <si>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</si>
  <si>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</si>
  <si>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</si>
  <si>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</si>
  <si>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</si>
  <si>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</si>
  <si>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</si>
  <si>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</si>
  <si>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</si>
  <si>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</si>
  <si>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</si>
  <si>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</si>
  <si>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</si>
  <si>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</si>
  <si>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</si>
  <si>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</si>
  <si>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</si>
  <si>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</si>
  <si>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</si>
  <si>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</si>
  <si>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</si>
  <si>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</si>
  <si>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</si>
  <si>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</si>
  <si>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</si>
  <si>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</si>
  <si>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</si>
  <si>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</si>
  <si>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</si>
  <si>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</si>
  <si>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</si>
  <si>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</si>
  <si>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</si>
  <si>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</si>
  <si>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</si>
  <si>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</si>
  <si>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</si>
  <si>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</si>
  <si>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</si>
  <si>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</si>
  <si>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</si>
  <si>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</si>
  <si>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</si>
  <si>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</si>
  <si>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</si>
  <si>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</si>
  <si>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</si>
  <si>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</si>
  <si>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</si>
  <si>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</si>
  <si>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</si>
  <si>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</si>
  <si>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</si>
  <si>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</si>
  <si>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</si>
  <si>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</si>
  <si>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</si>
  <si>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</si>
  <si>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</si>
  <si>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</si>
  <si>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</si>
  <si>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</si>
  <si>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</si>
  <si>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</si>
  <si>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</si>
  <si>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</si>
  <si>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</si>
  <si>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</si>
  <si>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</si>
  <si>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</si>
  <si>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</si>
  <si>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</si>
  <si>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</si>
  <si>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</si>
  <si>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</si>
  <si>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</si>
  <si>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</si>
  <si>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</si>
  <si>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</si>
  <si>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</si>
  <si>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</si>
  <si>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</si>
  <si>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</si>
  <si>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</si>
  <si>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</si>
  <si>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</si>
  <si>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</si>
  <si>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</si>
  <si>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</si>
  <si>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</si>
  <si>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</si>
  <si>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</si>
  <si>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</si>
  <si>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</si>
  <si>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</si>
  <si>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</si>
  <si>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</si>
  <si>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</si>
  <si>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</si>
  <si>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</si>
  <si>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</si>
  <si>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</si>
  <si>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</si>
  <si>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</si>
  <si>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</si>
  <si>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</si>
  <si>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</si>
  <si>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</si>
  <si>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</si>
  <si>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</si>
  <si>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</si>
  <si>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</si>
  <si>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</si>
  <si>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</si>
  <si>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</si>
  <si>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</si>
  <si>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</si>
  <si>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</si>
  <si>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</si>
  <si>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</si>
  <si>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</si>
  <si>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</si>
  <si>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</si>
  <si>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</si>
  <si>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</si>
  <si>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</si>
  <si>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</si>
  <si>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</si>
  <si>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</si>
  <si>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2021 г.</t>
  </si>
  <si>
    <t>ТР I секции шин 110 кВ в ОРУ/ЗРУ-110 кВ ГПП-21</t>
  </si>
  <si>
    <t>ТР тран-ра Т-1 в ОРУ-110 кВ  ГПП-6</t>
  </si>
  <si>
    <t>ТР I секции шин 110 кВ в ОРУ-110 кВ ГПП-6</t>
  </si>
  <si>
    <t>ТР I и II секций 0,4 кВ в РУ-0,4 кВ ТП-42</t>
  </si>
  <si>
    <t>ТР I секции 0,4 кВ в РУ-0,4 кВ ТП-27</t>
  </si>
  <si>
    <t>ТР I и II секций 0,4 кВ в РУ-0,4 кВ ТП-53</t>
  </si>
  <si>
    <t>ТР силового кабеля 6 кВ "Вв.2 от ГПП-21 ЗРУ-6 кВ до РП-41"</t>
  </si>
  <si>
    <t>ТР I и II секций 10 кВ в РУ-10 кВ РП-38</t>
  </si>
  <si>
    <t>ТР I и II секций 6 кВ в РУ-6 кВ РП-41</t>
  </si>
  <si>
    <t>ТР III и IV секций 0,4 кВ в РУ-0,4 кВ ТП-8</t>
  </si>
  <si>
    <t>ТР силового кабеля 10 кВ "Ф.622 в РУ-10 кВ ТП-15</t>
  </si>
  <si>
    <t>ТР II секции шин 110 кВ в ОРУ/ЗРУ-110 кВ ГПП-21</t>
  </si>
  <si>
    <t>ТР силового кабеля 10 кВ Ф.628 от ГПП-6 до ТП-44</t>
  </si>
  <si>
    <t>ТР I и II секций 0,4 кВ в РУ-0,4 кВ ТП-21</t>
  </si>
  <si>
    <t>ТР I секции шин 110 кВ в ОРУ-110 кВ ГПП-15</t>
  </si>
  <si>
    <t>ТР II секции шин 110 кВ в ОРУ-110 кВ ГПП-15</t>
  </si>
  <si>
    <t>ТР II секции шин 110 кВ в ОРУ-110 кВ ГПП-6</t>
  </si>
  <si>
    <t>ТР ВМ яч.14 и яч.15 "Т/К №4" в РУ-10 кВ ТП-12</t>
  </si>
  <si>
    <t>СР ВМ яч.4 в РУ-10 кВ РП-38</t>
  </si>
  <si>
    <t>СР ВМ яч.1 в РУ-10 кВ РП-38</t>
  </si>
  <si>
    <t>СР ВМ яч.10 в РУ-10 кВ РП-38</t>
  </si>
  <si>
    <t>СР ВМ яч.134 "Вв.2 с ГПП-21 на РП-8" в ЗРУ-6 кВ ГПП-21</t>
  </si>
  <si>
    <t>СР ВМ яч.14 "Вв. на ТП-61 в ЗРУ-10 кВ ГПП-21</t>
  </si>
  <si>
    <t>ТР тран-ров Т-1 и Т-2 в РУ-0,4 кВ  ТП-42</t>
  </si>
  <si>
    <t>ТР тран-ра Т-1 в РУ-0,4 кВ  ТП-27</t>
  </si>
  <si>
    <t>ТР тран-ра Т-4 в ОРУ-10/6 кВ  ТП-12</t>
  </si>
  <si>
    <t>ТР тран-ров Т-1 и Т-2 в РУ-0,4 кВ  ТП-53</t>
  </si>
  <si>
    <t>ТР тран-ров Т-3 и Т-4 в РУ-0,4 кВ  ТП-8</t>
  </si>
  <si>
    <t>ТР тран-ра Т-2 в ОРУ-110 кВ  ГПП-6</t>
  </si>
  <si>
    <t>ТР тран-ра Т-5 в ОРУ-10 кВ  ТП-12</t>
  </si>
  <si>
    <t>ТР тран-ра Т-6 в ОРУ-10 кВ  ТП-12</t>
  </si>
  <si>
    <t>ТР тран-ров Т-3 и Т-4 в ОРУ-10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</si>
</sst>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9">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4" fillId="0" borderId="1" xfId="2"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7" zoomScaleSheetLayoutView="100" workbookViewId="0">
      <selection activeCell="B4" sqref="B4"/>
    </sheetView>
  </sheetViews>
  <sheetFormatPr defaultRowHeight="15"/>
  <cols>
    <col min="1" max="1" width="98" style="102" customWidth="1"/>
    <col min="2" max="2" width="11.28515625" style="102" customWidth="1"/>
    <col min="3" max="3" width="7.5703125" style="102" customWidth="1"/>
    <col min="4" max="4" width="9.140625" style="102" hidden="1" customWidth="1"/>
    <col min="5" max="16384" width="9.140625" style="102"/>
  </cols>
  <sheetData>
    <row r="1" spans="1:4" ht="48" customHeight="1">
      <c r="A1" s="106" t="s">
        <v>96</v>
      </c>
      <c r="B1" s="106"/>
      <c r="C1" s="106"/>
      <c r="D1" s="106"/>
    </row>
    <row r="2" spans="1:4" ht="15.75" customHeight="1">
      <c r="A2" s="18"/>
    </row>
    <row r="3" spans="1:4" s="20" customFormat="1">
      <c r="A3" s="19" t="s">
        <v>122</v>
      </c>
      <c r="B3" s="65" t="s">
        <v>119</v>
      </c>
      <c r="C3" s="20" t="s">
        <v>140</v>
      </c>
    </row>
    <row r="4" spans="1:4" s="22" customFormat="1" ht="15.75" customHeight="1">
      <c r="A4" s="21"/>
    </row>
    <row r="5" spans="1:4" s="20" customFormat="1" ht="15.75" customHeight="1">
      <c r="A5" s="20" t="s">
        <v>95</v>
      </c>
    </row>
    <row r="6" spans="1:4" s="20" customFormat="1" ht="15.75" customHeight="1">
      <c r="A6" s="20" t="s">
        <v>131</v>
      </c>
    </row>
    <row r="7" spans="1:4" s="20" customFormat="1" ht="9.9499999999999993" customHeight="1"/>
    <row r="8" spans="1:4" s="20" customFormat="1" ht="9.9499999999999993" customHeight="1"/>
    <row r="9" spans="1:4" s="23" customFormat="1" ht="52.5" customHeight="1">
      <c r="A9" s="105" t="s">
        <v>132</v>
      </c>
      <c r="B9" s="105"/>
      <c r="C9" s="105"/>
      <c r="D9" s="105"/>
    </row>
    <row r="10" spans="1:4" s="23" customFormat="1" ht="9.9499999999999993" customHeight="1">
      <c r="A10" s="99"/>
      <c r="B10" s="99"/>
      <c r="C10" s="99"/>
      <c r="D10" s="99"/>
    </row>
    <row r="11" spans="1:4" s="23" customFormat="1" ht="34.5" customHeight="1">
      <c r="A11" s="105" t="s">
        <v>133</v>
      </c>
      <c r="B11" s="105"/>
      <c r="C11" s="105"/>
      <c r="D11" s="105"/>
    </row>
    <row r="12" spans="1:4" s="23" customFormat="1" ht="9.9499999999999993" customHeight="1">
      <c r="A12" s="99"/>
      <c r="B12" s="99"/>
      <c r="C12" s="99"/>
      <c r="D12" s="99"/>
    </row>
    <row r="13" spans="1:4" s="23" customFormat="1" ht="36.75" customHeight="1">
      <c r="A13" s="105" t="s">
        <v>134</v>
      </c>
      <c r="B13" s="105"/>
      <c r="C13" s="105"/>
      <c r="D13" s="105"/>
    </row>
    <row r="14" spans="1:4" s="23" customFormat="1" ht="36.75" customHeight="1">
      <c r="A14" s="105" t="s">
        <v>135</v>
      </c>
      <c r="B14" s="105"/>
      <c r="C14" s="105"/>
      <c r="D14" s="99"/>
    </row>
    <row r="15" spans="1:4" s="23" customFormat="1" ht="9.9499999999999993" customHeight="1">
      <c r="A15" s="99"/>
      <c r="B15" s="99"/>
      <c r="C15" s="99"/>
      <c r="D15" s="99"/>
    </row>
    <row r="16" spans="1:4" s="23" customFormat="1" ht="111" customHeight="1">
      <c r="A16" s="105" t="s">
        <v>136</v>
      </c>
      <c r="B16" s="105"/>
      <c r="C16" s="105"/>
      <c r="D16" s="105"/>
    </row>
    <row r="17" spans="1:4" s="23" customFormat="1" ht="35.25" customHeight="1">
      <c r="A17" s="105" t="s">
        <v>137</v>
      </c>
      <c r="B17" s="105"/>
      <c r="C17" s="105"/>
      <c r="D17" s="105"/>
    </row>
    <row r="18" spans="1:4" s="23" customFormat="1" ht="9.75" customHeight="1">
      <c r="A18" s="99"/>
      <c r="B18" s="99"/>
      <c r="C18" s="99"/>
      <c r="D18" s="99"/>
    </row>
    <row r="19" spans="1:4" s="23" customFormat="1" ht="32.25" customHeight="1">
      <c r="A19" s="105" t="s">
        <v>138</v>
      </c>
      <c r="B19" s="105"/>
      <c r="C19" s="105"/>
      <c r="D19" s="105"/>
    </row>
    <row r="20" spans="1:4" s="23" customFormat="1" ht="9" customHeight="1"/>
    <row r="21" spans="1:4" s="23" customFormat="1" ht="65.25" customHeight="1">
      <c r="A21" s="105" t="s">
        <v>139</v>
      </c>
      <c r="B21" s="105"/>
      <c r="C21" s="105"/>
      <c r="D21" s="105"/>
    </row>
    <row r="22" spans="1:4" s="103" customFormat="1"/>
    <row r="23" spans="1:4" s="103" customFormat="1"/>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0" zoomScaleSheetLayoutView="100" workbookViewId="0">
      <selection activeCell="G26" sqref="G26"/>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7" t="s">
        <v>100</v>
      </c>
      <c r="K1" s="117"/>
    </row>
    <row r="2" spans="1:11" ht="15" customHeight="1">
      <c r="A2" s="118" t="s">
        <v>57</v>
      </c>
      <c r="B2" s="118"/>
      <c r="C2" s="118"/>
      <c r="D2" s="118"/>
      <c r="E2" s="66" t="str">
        <f>'Информация для раскрытия'!B3</f>
        <v>III квартал</v>
      </c>
      <c r="F2" s="24" t="str">
        <f>'Информация для раскрытия'!C3</f>
        <v>2021 г.</v>
      </c>
    </row>
    <row r="3" spans="1:11" ht="15" customHeight="1">
      <c r="A3" s="119" t="s">
        <v>123</v>
      </c>
      <c r="B3" s="119"/>
      <c r="C3" s="119"/>
      <c r="D3" s="119"/>
      <c r="E3" s="119"/>
      <c r="F3" s="119"/>
    </row>
    <row r="4" spans="1:11" ht="15">
      <c r="A4" s="9"/>
      <c r="B4" s="9"/>
      <c r="C4" s="9"/>
      <c r="D4" s="9"/>
      <c r="E4" s="9"/>
      <c r="F4" s="10"/>
    </row>
    <row r="5" spans="1:11" ht="15">
      <c r="A5" s="112" t="s">
        <v>92</v>
      </c>
      <c r="B5" s="123" t="s">
        <v>91</v>
      </c>
      <c r="C5" s="123"/>
      <c r="D5" s="123"/>
      <c r="E5" s="123"/>
      <c r="F5" s="123"/>
    </row>
    <row r="6" spans="1:11" ht="15">
      <c r="A6" s="113"/>
      <c r="B6" s="31" t="str">
        <f>+E2</f>
        <v>III квартал</v>
      </c>
      <c r="C6" s="31" t="s">
        <v>116</v>
      </c>
      <c r="D6" s="31" t="s">
        <v>119</v>
      </c>
      <c r="E6" s="31" t="s">
        <v>120</v>
      </c>
      <c r="F6" s="33" t="s">
        <v>2</v>
      </c>
    </row>
    <row r="7" spans="1:11" s="25" customFormat="1" ht="15">
      <c r="A7" s="13" t="s">
        <v>17</v>
      </c>
      <c r="B7" s="78">
        <f>+B8</f>
        <v>0</v>
      </c>
      <c r="C7" s="79">
        <v>0</v>
      </c>
      <c r="D7" s="78">
        <f t="shared" ref="D7" si="0">+D8</f>
        <v>0</v>
      </c>
      <c r="E7" s="78">
        <f>+E8</f>
        <v>0</v>
      </c>
      <c r="F7" s="80">
        <f>SUM(B7:E7)</f>
        <v>0</v>
      </c>
    </row>
    <row r="8" spans="1:11" s="26" customFormat="1" ht="15">
      <c r="A8" s="14" t="s">
        <v>18</v>
      </c>
      <c r="B8" s="78">
        <f>+B9+B10</f>
        <v>0</v>
      </c>
      <c r="C8" s="79">
        <v>0</v>
      </c>
      <c r="D8" s="78">
        <f t="shared" ref="D8" si="1">+D9+D10</f>
        <v>0</v>
      </c>
      <c r="E8" s="78">
        <f>+E9+E10</f>
        <v>0</v>
      </c>
      <c r="F8" s="80">
        <f>SUM(B8:E8)</f>
        <v>0</v>
      </c>
    </row>
    <row r="9" spans="1:11" ht="18" customHeight="1">
      <c r="A9" s="1" t="s">
        <v>72</v>
      </c>
      <c r="B9" s="81"/>
      <c r="C9" s="82"/>
      <c r="D9" s="83"/>
      <c r="E9" s="81"/>
      <c r="F9" s="84">
        <f t="shared" ref="F9:F15" si="2">SUM(B9:E9)</f>
        <v>0</v>
      </c>
    </row>
    <row r="10" spans="1:11" ht="15.75" customHeight="1">
      <c r="A10" s="1" t="s">
        <v>98</v>
      </c>
      <c r="B10" s="81"/>
      <c r="C10" s="82"/>
      <c r="D10" s="83"/>
      <c r="E10" s="81"/>
      <c r="F10" s="84">
        <f t="shared" si="2"/>
        <v>0</v>
      </c>
    </row>
    <row r="11" spans="1:11" s="26" customFormat="1" ht="15" customHeight="1">
      <c r="A11" s="14" t="s">
        <v>19</v>
      </c>
      <c r="B11" s="78">
        <f>SUM(B12:B15)</f>
        <v>0</v>
      </c>
      <c r="C11" s="79">
        <f t="shared" ref="C11" si="3">SUM(C12:C15)</f>
        <v>0</v>
      </c>
      <c r="D11" s="78">
        <f>SUM(D12:D15)</f>
        <v>0</v>
      </c>
      <c r="E11" s="78">
        <f>SUM(E12:E15)</f>
        <v>0</v>
      </c>
      <c r="F11" s="80">
        <f t="shared" si="2"/>
        <v>0</v>
      </c>
    </row>
    <row r="12" spans="1:11" ht="18.75" customHeight="1">
      <c r="A12" s="1" t="s">
        <v>73</v>
      </c>
      <c r="B12" s="81"/>
      <c r="C12" s="82"/>
      <c r="D12" s="83"/>
      <c r="E12" s="81"/>
      <c r="F12" s="84">
        <f t="shared" si="2"/>
        <v>0</v>
      </c>
    </row>
    <row r="13" spans="1:11" ht="20.25" customHeight="1">
      <c r="A13" s="1" t="s">
        <v>74</v>
      </c>
      <c r="B13" s="81"/>
      <c r="C13" s="82"/>
      <c r="D13" s="83"/>
      <c r="E13" s="81"/>
      <c r="F13" s="84">
        <f t="shared" si="2"/>
        <v>0</v>
      </c>
    </row>
    <row r="14" spans="1:11" ht="36" customHeight="1">
      <c r="A14" s="1" t="s">
        <v>75</v>
      </c>
      <c r="B14" s="81"/>
      <c r="C14" s="82"/>
      <c r="D14" s="83"/>
      <c r="E14" s="81"/>
      <c r="F14" s="84">
        <f t="shared" si="2"/>
        <v>0</v>
      </c>
    </row>
    <row r="15" spans="1:11" ht="15">
      <c r="A15" s="1" t="s">
        <v>76</v>
      </c>
      <c r="B15" s="81"/>
      <c r="C15" s="81"/>
      <c r="D15" s="81"/>
      <c r="E15" s="81"/>
      <c r="F15" s="84">
        <f t="shared" si="2"/>
        <v>0</v>
      </c>
    </row>
    <row r="16" spans="1:11" s="26" customFormat="1" ht="31.5" customHeight="1">
      <c r="A16" s="14" t="s">
        <v>79</v>
      </c>
      <c r="B16" s="78">
        <v>0</v>
      </c>
      <c r="C16" s="78">
        <v>0</v>
      </c>
      <c r="D16" s="78">
        <v>0</v>
      </c>
      <c r="E16" s="80">
        <v>0</v>
      </c>
      <c r="F16" s="78">
        <f>SUM(B16:E16)</f>
        <v>0</v>
      </c>
    </row>
    <row r="17" spans="1:11" s="26" customFormat="1" ht="19.5" customHeight="1">
      <c r="A17" s="14" t="s">
        <v>20</v>
      </c>
      <c r="B17" s="120"/>
      <c r="C17" s="121"/>
      <c r="D17" s="121"/>
      <c r="E17" s="121"/>
      <c r="F17" s="122"/>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08"/>
      <c r="C21" s="109"/>
      <c r="D21" s="109"/>
      <c r="E21" s="109"/>
      <c r="F21" s="110"/>
    </row>
    <row r="22" spans="1:11" ht="15">
      <c r="A22" s="1"/>
      <c r="B22" s="108"/>
      <c r="C22" s="109"/>
      <c r="D22" s="109"/>
      <c r="E22" s="109"/>
      <c r="F22" s="110"/>
    </row>
    <row r="23" spans="1:11" ht="15">
      <c r="A23" s="9"/>
      <c r="B23" s="9"/>
      <c r="C23" s="9"/>
      <c r="D23" s="9"/>
      <c r="E23" s="9"/>
      <c r="F23" s="10"/>
    </row>
    <row r="24" spans="1:11" ht="49.5" customHeight="1">
      <c r="A24" s="8"/>
      <c r="B24" s="9"/>
      <c r="C24" s="9"/>
      <c r="D24" s="9"/>
      <c r="E24" s="9"/>
      <c r="F24" s="10"/>
    </row>
    <row r="26" spans="1:11" s="4" customFormat="1" ht="15.75" customHeight="1">
      <c r="A26" s="111" t="s">
        <v>124</v>
      </c>
      <c r="B26" s="111"/>
      <c r="C26" s="111"/>
      <c r="D26" s="111"/>
      <c r="E26" s="111"/>
      <c r="F26" s="111"/>
      <c r="G26" s="66" t="str">
        <f>'Информация для раскрытия'!B3</f>
        <v>III квартал</v>
      </c>
      <c r="H26" s="27" t="str">
        <f>F2</f>
        <v>2021 г.</v>
      </c>
      <c r="J26" s="28"/>
      <c r="K26" s="28"/>
    </row>
    <row r="27" spans="1:11" s="4" customFormat="1" ht="15"/>
    <row r="28" spans="1:11" s="4" customFormat="1" ht="15">
      <c r="A28" s="107" t="s">
        <v>0</v>
      </c>
      <c r="B28" s="107"/>
      <c r="C28" s="107"/>
      <c r="D28" s="107"/>
      <c r="E28" s="107"/>
      <c r="F28" s="107"/>
      <c r="G28" s="107"/>
      <c r="H28" s="107"/>
      <c r="I28" s="107"/>
      <c r="J28" s="107"/>
      <c r="K28" s="107"/>
    </row>
    <row r="29" spans="1:11" s="4" customFormat="1" ht="15" customHeight="1">
      <c r="A29" s="124" t="s">
        <v>129</v>
      </c>
      <c r="B29" s="126" t="s">
        <v>1</v>
      </c>
      <c r="C29" s="127"/>
      <c r="D29" s="127"/>
      <c r="E29" s="127"/>
      <c r="F29" s="128"/>
      <c r="G29" s="126" t="s">
        <v>99</v>
      </c>
      <c r="H29" s="127"/>
      <c r="I29" s="127"/>
      <c r="J29" s="127"/>
      <c r="K29" s="128"/>
    </row>
    <row r="30" spans="1:11" s="4" customFormat="1" ht="18" customHeight="1">
      <c r="A30" s="125"/>
      <c r="B30" s="31" t="str">
        <f>+B6</f>
        <v>III квартал</v>
      </c>
      <c r="C30" s="31" t="str">
        <f t="shared" ref="C30:E30" si="4">+C6</f>
        <v>II квартал</v>
      </c>
      <c r="D30" s="31" t="str">
        <f t="shared" si="4"/>
        <v>III квартал</v>
      </c>
      <c r="E30" s="31" t="str">
        <f t="shared" si="4"/>
        <v>IV квартал</v>
      </c>
      <c r="F30" s="31" t="s">
        <v>2</v>
      </c>
      <c r="G30" s="31" t="str">
        <f>+B30</f>
        <v>III квартал</v>
      </c>
      <c r="H30" s="31" t="str">
        <f>+C30</f>
        <v>II квартал</v>
      </c>
      <c r="I30" s="31" t="str">
        <f>+D30</f>
        <v>III квартал</v>
      </c>
      <c r="J30" s="31" t="str">
        <f>+E30</f>
        <v>IV квартал</v>
      </c>
      <c r="K30" s="31" t="str">
        <f t="shared" ref="K30" si="5">+F30</f>
        <v>год</v>
      </c>
    </row>
    <row r="31" spans="1:11" s="4" customFormat="1" ht="18" customHeight="1">
      <c r="A31" s="3" t="s">
        <v>102</v>
      </c>
      <c r="B31" s="6">
        <v>0</v>
      </c>
      <c r="C31" s="73">
        <v>0</v>
      </c>
      <c r="D31" s="73">
        <v>0</v>
      </c>
      <c r="E31" s="73">
        <v>0</v>
      </c>
      <c r="F31" s="6">
        <f>SUM(B31:E31)</f>
        <v>0</v>
      </c>
      <c r="G31" s="6">
        <v>0</v>
      </c>
      <c r="H31" s="73">
        <v>0</v>
      </c>
      <c r="I31" s="73">
        <v>0</v>
      </c>
      <c r="J31" s="73">
        <v>0</v>
      </c>
      <c r="K31" s="6">
        <f>SUM(G31:J31)</f>
        <v>0</v>
      </c>
    </row>
    <row r="32" spans="1:11" s="4" customFormat="1" ht="18" customHeight="1">
      <c r="A32" s="3" t="s">
        <v>103</v>
      </c>
      <c r="B32" s="6">
        <v>0</v>
      </c>
      <c r="C32" s="73">
        <v>0</v>
      </c>
      <c r="D32" s="73">
        <v>0</v>
      </c>
      <c r="E32" s="73">
        <v>0</v>
      </c>
      <c r="F32" s="6">
        <f>SUM(B32:E32)</f>
        <v>0</v>
      </c>
      <c r="G32" s="6">
        <v>0</v>
      </c>
      <c r="H32" s="73">
        <v>0</v>
      </c>
      <c r="I32" s="73">
        <v>0</v>
      </c>
      <c r="J32" s="73">
        <v>0</v>
      </c>
      <c r="K32" s="6">
        <f>SUM(G32:J32)</f>
        <v>0</v>
      </c>
    </row>
    <row r="33" spans="1:11" s="4" customFormat="1" ht="18" customHeight="1">
      <c r="A33" s="3" t="s">
        <v>104</v>
      </c>
      <c r="B33" s="6">
        <v>0</v>
      </c>
      <c r="C33" s="73">
        <v>0</v>
      </c>
      <c r="D33" s="73">
        <v>0</v>
      </c>
      <c r="E33" s="73">
        <v>0</v>
      </c>
      <c r="F33" s="6">
        <f>SUM(B33:E33)</f>
        <v>0</v>
      </c>
      <c r="G33" s="6">
        <v>0</v>
      </c>
      <c r="H33" s="73">
        <v>0</v>
      </c>
      <c r="I33" s="73">
        <v>0</v>
      </c>
      <c r="J33" s="73">
        <v>0</v>
      </c>
      <c r="K33" s="6">
        <f>SUM(G33:J33)</f>
        <v>0</v>
      </c>
    </row>
    <row r="34" spans="1:11" s="4" customFormat="1" ht="18" customHeight="1">
      <c r="A34" s="31" t="s">
        <v>130</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c r="A35" s="5"/>
      <c r="B35" s="5"/>
      <c r="C35" s="5"/>
      <c r="D35" s="5"/>
      <c r="E35" s="5"/>
      <c r="F35" s="5"/>
      <c r="G35" s="5"/>
      <c r="H35" s="5"/>
      <c r="I35" s="5"/>
      <c r="J35" s="5"/>
      <c r="K35" s="5"/>
    </row>
    <row r="36" spans="1:11" s="4" customFormat="1" ht="19.5" customHeight="1">
      <c r="A36" s="129" t="s">
        <v>83</v>
      </c>
      <c r="B36" s="129"/>
      <c r="C36" s="129"/>
      <c r="D36" s="129"/>
      <c r="E36" s="129"/>
      <c r="F36" s="129"/>
      <c r="G36" s="129"/>
      <c r="H36" s="129"/>
      <c r="I36" s="129"/>
      <c r="J36" s="129"/>
      <c r="K36" s="129"/>
    </row>
    <row r="37" spans="1:11" s="4" customFormat="1" ht="15" customHeight="1">
      <c r="A37" s="124" t="s">
        <v>129</v>
      </c>
      <c r="B37" s="130" t="s">
        <v>77</v>
      </c>
      <c r="C37" s="130"/>
      <c r="D37" s="130"/>
      <c r="E37" s="130"/>
      <c r="F37" s="130"/>
      <c r="G37" s="130" t="s">
        <v>78</v>
      </c>
      <c r="H37" s="130"/>
      <c r="I37" s="130"/>
      <c r="J37" s="130"/>
      <c r="K37" s="130"/>
    </row>
    <row r="38" spans="1:11" s="4" customFormat="1" ht="15">
      <c r="A38" s="125"/>
      <c r="B38" s="31" t="str">
        <f>+B30</f>
        <v>III квартал</v>
      </c>
      <c r="C38" s="31" t="str">
        <f t="shared" ref="C38:K41" si="6">+C30</f>
        <v>II квартал</v>
      </c>
      <c r="D38" s="31" t="str">
        <f t="shared" si="6"/>
        <v>III квартал</v>
      </c>
      <c r="E38" s="31" t="str">
        <f t="shared" si="6"/>
        <v>IV квартал</v>
      </c>
      <c r="F38" s="31" t="str">
        <f t="shared" si="6"/>
        <v>год</v>
      </c>
      <c r="G38" s="31" t="str">
        <f t="shared" si="6"/>
        <v>III квартал</v>
      </c>
      <c r="H38" s="31" t="str">
        <f t="shared" si="6"/>
        <v>II квартал</v>
      </c>
      <c r="I38" s="31" t="str">
        <f t="shared" si="6"/>
        <v>III квартал</v>
      </c>
      <c r="J38" s="31" t="str">
        <f t="shared" si="6"/>
        <v>IV квартал</v>
      </c>
      <c r="K38" s="31" t="str">
        <f t="shared" si="6"/>
        <v>год</v>
      </c>
    </row>
    <row r="39" spans="1:11" s="4" customFormat="1" ht="18" customHeight="1">
      <c r="A39" s="3" t="s">
        <v>102</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c r="A40" s="3" t="s">
        <v>103</v>
      </c>
      <c r="B40" s="6">
        <v>0</v>
      </c>
      <c r="C40" s="73">
        <v>0</v>
      </c>
      <c r="D40" s="73">
        <v>0</v>
      </c>
      <c r="E40" s="73">
        <v>0</v>
      </c>
      <c r="F40" s="6">
        <f>SUM(B40:E40)</f>
        <v>0</v>
      </c>
      <c r="G40" s="6">
        <v>0</v>
      </c>
      <c r="H40" s="73">
        <f t="shared" si="6"/>
        <v>0</v>
      </c>
      <c r="I40" s="73">
        <f t="shared" si="6"/>
        <v>0</v>
      </c>
      <c r="J40" s="73">
        <v>0</v>
      </c>
      <c r="K40" s="6">
        <f>SUM(G40:J40)</f>
        <v>0</v>
      </c>
    </row>
    <row r="41" spans="1:11" s="4" customFormat="1" ht="18" customHeight="1">
      <c r="A41" s="3" t="s">
        <v>104</v>
      </c>
      <c r="B41" s="6">
        <v>0</v>
      </c>
      <c r="C41" s="73">
        <v>0</v>
      </c>
      <c r="D41" s="73">
        <v>0</v>
      </c>
      <c r="E41" s="73">
        <v>0</v>
      </c>
      <c r="F41" s="6">
        <f>SUM(B41:E41)</f>
        <v>0</v>
      </c>
      <c r="G41" s="6">
        <v>0</v>
      </c>
      <c r="H41" s="73">
        <f t="shared" si="6"/>
        <v>0</v>
      </c>
      <c r="I41" s="73">
        <f t="shared" si="6"/>
        <v>0</v>
      </c>
      <c r="J41" s="73">
        <v>0</v>
      </c>
      <c r="K41" s="6">
        <f>SUM(G41:J41)</f>
        <v>0</v>
      </c>
    </row>
    <row r="42" spans="1:11" s="4" customFormat="1" ht="18" customHeight="1">
      <c r="A42" s="31" t="s">
        <v>130</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showGridLines="0" view="pageBreakPreview" zoomScaleSheetLayoutView="100" workbookViewId="0">
      <selection activeCell="A7" sqref="A7:E4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7" t="s">
        <v>100</v>
      </c>
      <c r="E1" s="117"/>
    </row>
    <row r="2" spans="1:7" s="11" customFormat="1" ht="20.100000000000001" customHeight="1">
      <c r="A2" s="131" t="s">
        <v>33</v>
      </c>
      <c r="B2" s="131"/>
      <c r="C2" s="131"/>
      <c r="D2" s="131"/>
      <c r="E2" s="131"/>
      <c r="G2" s="61"/>
    </row>
    <row r="3" spans="1:7" s="11" customFormat="1" ht="20.100000000000001" customHeight="1">
      <c r="A3" s="133" t="s">
        <v>125</v>
      </c>
      <c r="B3" s="133"/>
      <c r="C3" s="67" t="str">
        <f>'Информация для раскрытия'!B3</f>
        <v>III квартал</v>
      </c>
      <c r="D3" s="29" t="str">
        <f>'1)'!F2</f>
        <v>2021 г.</v>
      </c>
      <c r="E3" s="74"/>
      <c r="F3" s="2"/>
    </row>
    <row r="4" spans="1:7" s="11" customFormat="1">
      <c r="A4" s="132" t="s">
        <v>82</v>
      </c>
      <c r="B4" s="132"/>
      <c r="C4" s="132"/>
      <c r="D4" s="132"/>
      <c r="E4" s="132"/>
      <c r="F4" s="10"/>
    </row>
    <row r="5" spans="1:7" s="11" customFormat="1">
      <c r="A5" s="15"/>
      <c r="B5" s="74"/>
      <c r="C5" s="74"/>
      <c r="D5" s="74"/>
      <c r="E5" s="74"/>
      <c r="F5" s="10"/>
    </row>
    <row r="6" spans="1:7" s="16" customFormat="1" ht="45">
      <c r="A6" s="30" t="s">
        <v>21</v>
      </c>
      <c r="B6" s="30" t="s">
        <v>22</v>
      </c>
      <c r="C6" s="30" t="s">
        <v>23</v>
      </c>
      <c r="D6" s="30" t="s">
        <v>24</v>
      </c>
      <c r="E6" s="95" t="s">
        <v>25</v>
      </c>
    </row>
    <row r="7" spans="1:7" s="10" customFormat="1" ht="15" customHeight="1">
      <c r="A7" s="96" t="s">
        <v>26</v>
      </c>
      <c r="B7" s="96"/>
      <c r="C7" s="94"/>
      <c r="D7" s="94"/>
      <c r="E7" s="97"/>
    </row>
    <row r="8" spans="1:7" s="10" customFormat="1">
      <c r="A8" s="98" t="s">
        <v>143</v>
      </c>
      <c r="B8" s="17" t="s">
        <v>117</v>
      </c>
      <c r="C8" s="101">
        <v>44382</v>
      </c>
      <c r="D8" s="101">
        <v>44383</v>
      </c>
      <c r="E8" s="64">
        <v>65.599999999999994</v>
      </c>
    </row>
    <row r="9" spans="1:7" s="10" customFormat="1">
      <c r="A9" s="88" t="s">
        <v>144</v>
      </c>
      <c r="B9" s="17" t="s">
        <v>117</v>
      </c>
      <c r="C9" s="101">
        <v>44384</v>
      </c>
      <c r="D9" s="101">
        <v>44384</v>
      </c>
      <c r="E9" s="64">
        <v>20</v>
      </c>
    </row>
    <row r="10" spans="1:7" s="10" customFormat="1">
      <c r="A10" s="88" t="s">
        <v>145</v>
      </c>
      <c r="B10" s="17" t="s">
        <v>117</v>
      </c>
      <c r="C10" s="101">
        <v>44388</v>
      </c>
      <c r="D10" s="101">
        <v>44388</v>
      </c>
      <c r="E10" s="64">
        <v>16.399999999999999</v>
      </c>
    </row>
    <row r="11" spans="1:7" s="10" customFormat="1">
      <c r="A11" s="88" t="s">
        <v>146</v>
      </c>
      <c r="B11" s="17" t="s">
        <v>117</v>
      </c>
      <c r="C11" s="94">
        <v>44409</v>
      </c>
      <c r="D11" s="94">
        <v>44411</v>
      </c>
      <c r="E11" s="64">
        <v>57.4</v>
      </c>
    </row>
    <row r="12" spans="1:7" s="10" customFormat="1" ht="30">
      <c r="A12" s="104" t="s">
        <v>147</v>
      </c>
      <c r="B12" s="17" t="s">
        <v>117</v>
      </c>
      <c r="C12" s="94">
        <v>44410</v>
      </c>
      <c r="D12" s="94">
        <v>44411</v>
      </c>
      <c r="E12" s="64">
        <v>41</v>
      </c>
    </row>
    <row r="13" spans="1:7" s="10" customFormat="1">
      <c r="A13" s="88" t="s">
        <v>148</v>
      </c>
      <c r="B13" s="17" t="s">
        <v>117</v>
      </c>
      <c r="C13" s="94">
        <v>44412</v>
      </c>
      <c r="D13" s="94">
        <v>44412</v>
      </c>
      <c r="E13" s="64">
        <v>24.6</v>
      </c>
    </row>
    <row r="14" spans="1:7" s="10" customFormat="1" ht="15" customHeight="1">
      <c r="A14" s="88" t="s">
        <v>149</v>
      </c>
      <c r="B14" s="17" t="s">
        <v>117</v>
      </c>
      <c r="C14" s="94">
        <v>44413</v>
      </c>
      <c r="D14" s="94">
        <v>44413</v>
      </c>
      <c r="E14" s="64">
        <v>41</v>
      </c>
    </row>
    <row r="15" spans="1:7" s="10" customFormat="1" ht="15" customHeight="1">
      <c r="A15" s="88" t="s">
        <v>150</v>
      </c>
      <c r="B15" s="17" t="s">
        <v>117</v>
      </c>
      <c r="C15" s="94">
        <v>44414</v>
      </c>
      <c r="D15" s="94">
        <v>44414</v>
      </c>
      <c r="E15" s="64">
        <v>24.6</v>
      </c>
    </row>
    <row r="16" spans="1:7" s="10" customFormat="1" ht="15" customHeight="1">
      <c r="A16" s="98" t="s">
        <v>141</v>
      </c>
      <c r="B16" s="17" t="s">
        <v>117</v>
      </c>
      <c r="C16" s="94">
        <v>44417</v>
      </c>
      <c r="D16" s="94">
        <v>44418</v>
      </c>
      <c r="E16" s="64">
        <v>82</v>
      </c>
    </row>
    <row r="17" spans="1:5" s="10" customFormat="1" ht="15" customHeight="1">
      <c r="A17" s="104" t="s">
        <v>151</v>
      </c>
      <c r="B17" s="17" t="s">
        <v>117</v>
      </c>
      <c r="C17" s="94">
        <v>44419</v>
      </c>
      <c r="D17" s="94">
        <v>44419</v>
      </c>
      <c r="E17" s="64">
        <v>53.5</v>
      </c>
    </row>
    <row r="18" spans="1:5" s="10" customFormat="1" ht="15" customHeight="1">
      <c r="A18" s="98" t="s">
        <v>152</v>
      </c>
      <c r="B18" s="17" t="s">
        <v>117</v>
      </c>
      <c r="C18" s="94">
        <v>44420</v>
      </c>
      <c r="D18" s="94">
        <v>44420</v>
      </c>
      <c r="E18" s="64">
        <v>36</v>
      </c>
    </row>
    <row r="19" spans="1:5" s="10" customFormat="1" ht="15" customHeight="1">
      <c r="A19" s="104" t="s">
        <v>153</v>
      </c>
      <c r="B19" s="17" t="s">
        <v>117</v>
      </c>
      <c r="C19" s="94">
        <v>44430</v>
      </c>
      <c r="D19" s="94">
        <v>44431</v>
      </c>
      <c r="E19" s="64">
        <v>65.599999999999994</v>
      </c>
    </row>
    <row r="20" spans="1:5" s="10" customFormat="1" ht="15" customHeight="1">
      <c r="A20" s="88" t="s">
        <v>154</v>
      </c>
      <c r="B20" s="17" t="s">
        <v>117</v>
      </c>
      <c r="C20" s="94">
        <v>44445</v>
      </c>
      <c r="D20" s="94">
        <v>44445</v>
      </c>
      <c r="E20" s="64">
        <v>20</v>
      </c>
    </row>
    <row r="21" spans="1:5" s="10" customFormat="1" ht="15" customHeight="1">
      <c r="A21" s="98" t="s">
        <v>155</v>
      </c>
      <c r="B21" s="17" t="s">
        <v>117</v>
      </c>
      <c r="C21" s="94">
        <v>44446</v>
      </c>
      <c r="D21" s="94">
        <v>44446</v>
      </c>
      <c r="E21" s="64">
        <v>32.799999999999997</v>
      </c>
    </row>
    <row r="22" spans="1:5" s="10" customFormat="1" ht="15" customHeight="1">
      <c r="A22" s="98" t="s">
        <v>156</v>
      </c>
      <c r="B22" s="17" t="s">
        <v>117</v>
      </c>
      <c r="C22" s="94">
        <v>44447</v>
      </c>
      <c r="D22" s="94">
        <v>44447</v>
      </c>
      <c r="E22" s="64">
        <v>32.799999999999997</v>
      </c>
    </row>
    <row r="23" spans="1:5" s="10" customFormat="1" ht="15" customHeight="1">
      <c r="A23" s="98" t="s">
        <v>157</v>
      </c>
      <c r="B23" s="17" t="s">
        <v>117</v>
      </c>
      <c r="C23" s="94">
        <v>44459</v>
      </c>
      <c r="D23" s="94">
        <v>44460</v>
      </c>
      <c r="E23" s="64">
        <v>65.599999999999994</v>
      </c>
    </row>
    <row r="24" spans="1:5" s="10" customFormat="1" ht="15" customHeight="1">
      <c r="A24" s="98"/>
      <c r="B24" s="17"/>
      <c r="C24" s="101"/>
      <c r="D24" s="101"/>
      <c r="E24" s="64"/>
    </row>
    <row r="25" spans="1:5" s="10" customFormat="1" ht="15" customHeight="1">
      <c r="A25" s="90" t="s">
        <v>27</v>
      </c>
      <c r="B25" s="89"/>
      <c r="C25" s="89"/>
      <c r="D25" s="89"/>
      <c r="E25" s="64"/>
    </row>
    <row r="26" spans="1:5" s="10" customFormat="1" ht="15" customHeight="1">
      <c r="A26" s="88" t="s">
        <v>158</v>
      </c>
      <c r="B26" s="17" t="s">
        <v>117</v>
      </c>
      <c r="C26" s="94">
        <v>44405</v>
      </c>
      <c r="D26" s="94">
        <v>44405</v>
      </c>
      <c r="E26" s="64">
        <v>20</v>
      </c>
    </row>
    <row r="27" spans="1:5" s="10" customFormat="1" ht="15" customHeight="1">
      <c r="A27" s="100" t="s">
        <v>159</v>
      </c>
      <c r="B27" s="17" t="s">
        <v>117</v>
      </c>
      <c r="C27" s="94">
        <v>44412</v>
      </c>
      <c r="D27" s="94">
        <v>44412</v>
      </c>
      <c r="E27" s="64">
        <v>16.399999999999999</v>
      </c>
    </row>
    <row r="28" spans="1:5" s="10" customFormat="1" ht="15" customHeight="1">
      <c r="A28" s="100" t="s">
        <v>160</v>
      </c>
      <c r="B28" s="17" t="s">
        <v>117</v>
      </c>
      <c r="C28" s="94">
        <v>44416</v>
      </c>
      <c r="D28" s="94">
        <v>44416</v>
      </c>
      <c r="E28" s="64">
        <v>16.399999999999999</v>
      </c>
    </row>
    <row r="29" spans="1:5">
      <c r="A29" s="100" t="s">
        <v>161</v>
      </c>
      <c r="B29" s="17" t="s">
        <v>117</v>
      </c>
      <c r="C29" s="94">
        <v>44416</v>
      </c>
      <c r="D29" s="94">
        <v>44416</v>
      </c>
      <c r="E29" s="64">
        <v>16.399999999999999</v>
      </c>
    </row>
    <row r="30" spans="1:5" ht="30">
      <c r="A30" s="100" t="s">
        <v>162</v>
      </c>
      <c r="B30" s="17" t="s">
        <v>117</v>
      </c>
      <c r="C30" s="94">
        <v>44427</v>
      </c>
      <c r="D30" s="94">
        <v>44427</v>
      </c>
      <c r="E30" s="64">
        <v>16.399999999999999</v>
      </c>
    </row>
    <row r="31" spans="1:5">
      <c r="A31" s="100" t="s">
        <v>163</v>
      </c>
      <c r="B31" s="17" t="s">
        <v>117</v>
      </c>
      <c r="C31" s="94">
        <v>44455</v>
      </c>
      <c r="D31" s="94">
        <v>44455</v>
      </c>
      <c r="E31" s="64">
        <v>24.6</v>
      </c>
    </row>
    <row r="32" spans="1:5">
      <c r="A32" s="90"/>
      <c r="B32" s="89"/>
      <c r="C32" s="89"/>
      <c r="D32" s="89"/>
      <c r="E32" s="64"/>
    </row>
    <row r="33" spans="1:5">
      <c r="A33" s="91" t="s">
        <v>28</v>
      </c>
      <c r="B33" s="89"/>
      <c r="C33" s="89"/>
      <c r="D33" s="89"/>
      <c r="E33" s="64"/>
    </row>
    <row r="34" spans="1:5">
      <c r="A34" s="87" t="s">
        <v>164</v>
      </c>
      <c r="B34" s="17" t="s">
        <v>117</v>
      </c>
      <c r="C34" s="101">
        <v>44384</v>
      </c>
      <c r="D34" s="101">
        <v>44384</v>
      </c>
      <c r="E34" s="64">
        <v>12.8</v>
      </c>
    </row>
    <row r="35" spans="1:5">
      <c r="A35" s="87" t="s">
        <v>165</v>
      </c>
      <c r="B35" s="17" t="s">
        <v>117</v>
      </c>
      <c r="C35" s="101">
        <v>44388</v>
      </c>
      <c r="D35" s="101">
        <v>44388</v>
      </c>
      <c r="E35" s="64">
        <v>8.1999999999999993</v>
      </c>
    </row>
    <row r="36" spans="1:5">
      <c r="A36" s="87" t="s">
        <v>166</v>
      </c>
      <c r="B36" s="17" t="s">
        <v>117</v>
      </c>
      <c r="C36" s="94">
        <v>44405</v>
      </c>
      <c r="D36" s="94">
        <v>44405</v>
      </c>
      <c r="E36" s="64">
        <v>12.8</v>
      </c>
    </row>
    <row r="37" spans="1:5">
      <c r="A37" s="87" t="s">
        <v>167</v>
      </c>
      <c r="B37" s="17" t="s">
        <v>117</v>
      </c>
      <c r="C37" s="94">
        <v>44409</v>
      </c>
      <c r="D37" s="94">
        <v>44409</v>
      </c>
      <c r="E37" s="64">
        <v>16.399999999999999</v>
      </c>
    </row>
    <row r="38" spans="1:5">
      <c r="A38" s="87" t="s">
        <v>168</v>
      </c>
      <c r="B38" s="17" t="s">
        <v>117</v>
      </c>
      <c r="C38" s="94">
        <v>44414</v>
      </c>
      <c r="D38" s="94">
        <v>44414</v>
      </c>
      <c r="E38" s="64">
        <v>16.399999999999999</v>
      </c>
    </row>
    <row r="39" spans="1:5">
      <c r="A39" s="87" t="s">
        <v>142</v>
      </c>
      <c r="B39" s="17" t="s">
        <v>117</v>
      </c>
      <c r="C39" s="94">
        <v>44438</v>
      </c>
      <c r="D39" s="94">
        <v>44439</v>
      </c>
      <c r="E39" s="64">
        <v>65.599999999999994</v>
      </c>
    </row>
    <row r="40" spans="1:5">
      <c r="A40" s="87" t="s">
        <v>169</v>
      </c>
      <c r="B40" s="17" t="s">
        <v>117</v>
      </c>
      <c r="C40" s="94">
        <v>44440</v>
      </c>
      <c r="D40" s="94">
        <v>44444</v>
      </c>
      <c r="E40" s="64">
        <v>135.4</v>
      </c>
    </row>
    <row r="41" spans="1:5">
      <c r="A41" s="87" t="s">
        <v>167</v>
      </c>
      <c r="B41" s="17" t="s">
        <v>117</v>
      </c>
      <c r="C41" s="94">
        <v>44445</v>
      </c>
      <c r="D41" s="94">
        <v>44445</v>
      </c>
      <c r="E41" s="64">
        <v>12.8</v>
      </c>
    </row>
    <row r="42" spans="1:5">
      <c r="A42" s="87" t="s">
        <v>170</v>
      </c>
      <c r="B42" s="17" t="s">
        <v>117</v>
      </c>
      <c r="C42" s="94">
        <v>44465</v>
      </c>
      <c r="D42" s="94">
        <v>44465</v>
      </c>
      <c r="E42" s="64">
        <v>24.6</v>
      </c>
    </row>
    <row r="43" spans="1:5">
      <c r="A43" s="87" t="s">
        <v>171</v>
      </c>
      <c r="B43" s="17" t="s">
        <v>117</v>
      </c>
      <c r="C43" s="94">
        <v>44466</v>
      </c>
      <c r="D43" s="94">
        <v>44466</v>
      </c>
      <c r="E43" s="64">
        <v>24.6</v>
      </c>
    </row>
    <row r="44" spans="1:5">
      <c r="A44" s="87" t="s">
        <v>172</v>
      </c>
      <c r="B44" s="17" t="s">
        <v>117</v>
      </c>
      <c r="C44" s="94">
        <v>44467</v>
      </c>
      <c r="D44" s="94">
        <v>44467</v>
      </c>
      <c r="E44" s="64">
        <v>32.799999999999997</v>
      </c>
    </row>
    <row r="45" spans="1:5">
      <c r="A45" s="88"/>
      <c r="B45" s="17"/>
      <c r="C45" s="101"/>
      <c r="D45" s="101"/>
      <c r="E45" s="64"/>
    </row>
    <row r="46" spans="1:5">
      <c r="A46" s="100"/>
      <c r="B46" s="17"/>
      <c r="C46" s="94"/>
      <c r="D46" s="94"/>
      <c r="E46" s="64"/>
    </row>
    <row r="47" spans="1:5">
      <c r="A47" s="91"/>
      <c r="B47" s="89"/>
      <c r="C47" s="89"/>
      <c r="D47" s="89"/>
      <c r="E47" s="64"/>
    </row>
    <row r="48" spans="1:5">
      <c r="A48" s="87"/>
      <c r="B48" s="17"/>
      <c r="C48" s="94"/>
      <c r="D48" s="94"/>
      <c r="E48" s="64"/>
    </row>
    <row r="49" spans="1:5">
      <c r="A49" s="87"/>
      <c r="B49" s="17"/>
      <c r="C49" s="94"/>
      <c r="D49" s="94"/>
      <c r="E49" s="64"/>
    </row>
    <row r="50" spans="1:5">
      <c r="A50" s="87"/>
      <c r="B50" s="17"/>
      <c r="C50" s="94"/>
      <c r="D50" s="94"/>
      <c r="E50" s="64"/>
    </row>
    <row r="51" spans="1:5">
      <c r="A51" s="100"/>
      <c r="B51" s="17"/>
      <c r="C51" s="101"/>
      <c r="D51" s="101"/>
      <c r="E51" s="64"/>
    </row>
    <row r="52" spans="1:5">
      <c r="A52" s="87"/>
      <c r="B52" s="17"/>
      <c r="C52" s="101"/>
      <c r="D52" s="101"/>
      <c r="E52" s="64"/>
    </row>
    <row r="53" spans="1:5">
      <c r="A53" s="91"/>
      <c r="B53" s="89"/>
      <c r="C53" s="89"/>
      <c r="D53" s="89"/>
      <c r="E53"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7" t="s">
        <v>100</v>
      </c>
      <c r="H1" s="117"/>
    </row>
    <row r="2" spans="1:8" ht="20.100000000000001" customHeight="1">
      <c r="A2" s="134" t="s">
        <v>34</v>
      </c>
      <c r="B2" s="134"/>
      <c r="C2" s="134"/>
      <c r="D2" s="134"/>
      <c r="E2" s="134"/>
      <c r="F2" s="134"/>
      <c r="G2" s="134"/>
      <c r="H2" s="134"/>
    </row>
    <row r="3" spans="1:8" ht="20.100000000000001" customHeight="1">
      <c r="A3" s="144" t="s">
        <v>126</v>
      </c>
      <c r="B3" s="144"/>
      <c r="C3" s="144"/>
      <c r="D3" s="144"/>
      <c r="E3" s="144"/>
      <c r="F3" s="68" t="str">
        <f>+'2)'!C3</f>
        <v>III квартал</v>
      </c>
      <c r="G3" s="34" t="str">
        <f>'Информация для раскрытия'!C3</f>
        <v>2021 г.</v>
      </c>
      <c r="H3" s="92"/>
    </row>
    <row r="4" spans="1:8" ht="12" customHeight="1">
      <c r="A4" s="92"/>
      <c r="B4" s="92"/>
      <c r="C4" s="92"/>
      <c r="D4" s="92"/>
      <c r="E4" s="92"/>
      <c r="F4" s="92"/>
      <c r="G4" s="92"/>
      <c r="H4" s="92"/>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5" t="s">
        <v>10</v>
      </c>
      <c r="E7" s="35" t="s">
        <v>11</v>
      </c>
      <c r="F7" s="36" t="s">
        <v>12</v>
      </c>
      <c r="G7" s="36" t="s">
        <v>13</v>
      </c>
      <c r="H7" s="143"/>
    </row>
    <row r="8" spans="1:8" ht="20.100000000000001" customHeight="1">
      <c r="A8" s="37">
        <v>1</v>
      </c>
      <c r="B8" s="37" t="s">
        <v>121</v>
      </c>
      <c r="C8" s="37" t="s">
        <v>14</v>
      </c>
      <c r="D8" s="37">
        <v>10</v>
      </c>
      <c r="E8" s="38">
        <v>10</v>
      </c>
      <c r="F8" s="39">
        <v>10.3</v>
      </c>
      <c r="G8" s="39">
        <v>10.3</v>
      </c>
      <c r="H8" s="39">
        <v>10.3</v>
      </c>
    </row>
    <row r="9" spans="1:8" ht="20.100000000000001" customHeight="1">
      <c r="A9" s="37">
        <v>2</v>
      </c>
      <c r="B9" s="37" t="s">
        <v>102</v>
      </c>
      <c r="C9" s="37" t="s">
        <v>15</v>
      </c>
      <c r="D9" s="37">
        <v>31.5</v>
      </c>
      <c r="E9" s="38">
        <v>40</v>
      </c>
      <c r="F9" s="39">
        <v>48.1</v>
      </c>
      <c r="G9" s="39">
        <v>48.1</v>
      </c>
      <c r="H9" s="39">
        <v>48.1</v>
      </c>
    </row>
    <row r="10" spans="1:8" ht="19.5" customHeight="1">
      <c r="A10" s="37">
        <v>3</v>
      </c>
      <c r="B10" s="37" t="s">
        <v>103</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7" t="s">
        <v>100</v>
      </c>
      <c r="L1" s="117"/>
    </row>
    <row r="2" spans="1:12" ht="19.5" customHeight="1">
      <c r="A2" s="148" t="s">
        <v>97</v>
      </c>
      <c r="B2" s="148"/>
      <c r="C2" s="148"/>
      <c r="D2" s="148"/>
      <c r="E2" s="148"/>
      <c r="F2" s="148"/>
      <c r="G2" s="148"/>
      <c r="H2" s="148"/>
      <c r="I2" s="148"/>
      <c r="J2" s="148"/>
      <c r="K2" s="148"/>
      <c r="L2" s="148"/>
    </row>
    <row r="3" spans="1:12" ht="15" customHeight="1">
      <c r="A3" s="149"/>
      <c r="B3" s="149"/>
      <c r="C3" s="149"/>
      <c r="D3" s="149"/>
      <c r="E3" s="149"/>
      <c r="F3" s="149"/>
      <c r="G3" s="149"/>
      <c r="H3" s="149"/>
      <c r="I3" s="149"/>
      <c r="J3" s="149"/>
      <c r="K3" s="149"/>
      <c r="L3" s="149"/>
    </row>
    <row r="4" spans="1:12" ht="15" customHeight="1">
      <c r="A4" s="150" t="s">
        <v>29</v>
      </c>
      <c r="B4" s="150"/>
      <c r="C4" s="150"/>
      <c r="D4" s="150"/>
      <c r="E4" s="150"/>
      <c r="F4" s="150"/>
      <c r="G4" s="150"/>
      <c r="H4" s="150"/>
      <c r="I4" s="150"/>
      <c r="J4" s="150"/>
      <c r="K4" s="150"/>
      <c r="L4" s="150"/>
    </row>
    <row r="5" spans="1:12" s="32" customFormat="1" ht="15" customHeight="1">
      <c r="A5" s="151" t="s">
        <v>52</v>
      </c>
      <c r="B5" s="151"/>
      <c r="C5" s="151"/>
      <c r="D5" s="151"/>
      <c r="E5" s="151"/>
      <c r="F5" s="151"/>
      <c r="G5" s="151"/>
      <c r="H5" s="151"/>
      <c r="I5" s="151"/>
      <c r="J5" s="151"/>
      <c r="K5" s="151"/>
      <c r="L5" s="151"/>
    </row>
    <row r="6" spans="1:12" ht="96" customHeight="1">
      <c r="A6" s="152" t="s">
        <v>53</v>
      </c>
      <c r="B6" s="152"/>
      <c r="C6" s="152"/>
      <c r="D6" s="152"/>
      <c r="E6" s="152"/>
      <c r="F6" s="152"/>
      <c r="G6" s="152"/>
      <c r="H6" s="152"/>
      <c r="I6" s="152"/>
      <c r="J6" s="152"/>
      <c r="K6" s="152"/>
      <c r="L6" s="152"/>
    </row>
    <row r="7" spans="1:12" ht="30" customHeight="1">
      <c r="A7" s="152" t="s">
        <v>54</v>
      </c>
      <c r="B7" s="152"/>
      <c r="C7" s="152"/>
      <c r="D7" s="152"/>
      <c r="E7" s="152"/>
      <c r="F7" s="152"/>
      <c r="G7" s="152"/>
      <c r="H7" s="152"/>
      <c r="I7" s="152"/>
      <c r="J7" s="152"/>
      <c r="K7" s="152"/>
      <c r="L7" s="152"/>
    </row>
    <row r="8" spans="1:12" ht="30" customHeight="1">
      <c r="A8" s="152" t="s">
        <v>60</v>
      </c>
      <c r="B8" s="152"/>
      <c r="C8" s="152"/>
      <c r="D8" s="152"/>
      <c r="E8" s="152"/>
      <c r="F8" s="152"/>
      <c r="G8" s="152"/>
      <c r="H8" s="152"/>
      <c r="I8" s="152"/>
      <c r="J8" s="152"/>
      <c r="K8" s="152"/>
      <c r="L8" s="152"/>
    </row>
    <row r="9" spans="1:12" ht="15" customHeight="1">
      <c r="A9" s="93"/>
      <c r="B9" s="41"/>
      <c r="C9" s="41"/>
      <c r="D9" s="41"/>
      <c r="E9" s="41"/>
      <c r="F9" s="41"/>
      <c r="G9" s="41"/>
      <c r="H9" s="41"/>
      <c r="I9" s="41"/>
      <c r="J9" s="41"/>
      <c r="K9" s="41"/>
      <c r="L9" s="41"/>
    </row>
    <row r="10" spans="1:12" ht="15" customHeight="1">
      <c r="A10" s="150" t="s">
        <v>30</v>
      </c>
      <c r="B10" s="150"/>
      <c r="C10" s="150"/>
      <c r="D10" s="150"/>
      <c r="E10" s="150"/>
      <c r="F10" s="150"/>
      <c r="G10" s="150"/>
      <c r="H10" s="150"/>
      <c r="I10" s="150"/>
      <c r="J10" s="150"/>
      <c r="K10" s="150"/>
      <c r="L10" s="150"/>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7" t="s">
        <v>47</v>
      </c>
      <c r="B13" s="147"/>
      <c r="C13" s="147"/>
      <c r="D13" s="147"/>
      <c r="E13" s="147"/>
      <c r="F13" s="147"/>
      <c r="G13" s="147"/>
      <c r="H13" s="147"/>
      <c r="I13" s="147"/>
      <c r="J13" s="147"/>
      <c r="K13" s="147"/>
      <c r="L13" s="147"/>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53"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9"/>
      <c r="B20" s="149"/>
      <c r="C20" s="149"/>
      <c r="D20" s="149"/>
      <c r="E20" s="149"/>
      <c r="F20" s="149"/>
      <c r="G20" s="149"/>
      <c r="H20" s="149"/>
      <c r="I20" s="149"/>
      <c r="J20" s="149"/>
      <c r="K20" s="149"/>
      <c r="L20" s="149"/>
    </row>
    <row r="21" spans="1:13" ht="30" customHeight="1">
      <c r="A21" s="145" t="s">
        <v>106</v>
      </c>
      <c r="B21" s="145"/>
      <c r="C21" s="145"/>
      <c r="D21" s="145"/>
      <c r="E21" s="145"/>
      <c r="F21" s="145"/>
      <c r="G21" s="145"/>
      <c r="H21" s="145"/>
      <c r="I21" s="145"/>
      <c r="J21" s="145"/>
      <c r="K21" s="145"/>
      <c r="L21" s="63" t="s">
        <v>105</v>
      </c>
      <c r="M21" s="63"/>
    </row>
    <row r="23" spans="1:13" ht="30" customHeight="1">
      <c r="A23" s="145" t="s">
        <v>107</v>
      </c>
      <c r="B23" s="145"/>
      <c r="C23" s="145"/>
      <c r="D23" s="145"/>
      <c r="E23" s="145"/>
      <c r="F23" s="145"/>
      <c r="G23" s="145"/>
      <c r="H23" s="145"/>
      <c r="I23" s="145"/>
      <c r="J23" s="145"/>
      <c r="K23" s="145"/>
      <c r="L23" s="63" t="s">
        <v>105</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4" sqref="D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7" t="s">
        <v>100</v>
      </c>
      <c r="E1" s="117"/>
    </row>
    <row r="2" spans="1:8" ht="15" customHeight="1">
      <c r="A2" s="134" t="s">
        <v>35</v>
      </c>
      <c r="B2" s="134"/>
      <c r="C2" s="134"/>
      <c r="D2" s="134"/>
      <c r="E2" s="134"/>
      <c r="F2" s="42"/>
      <c r="G2" s="42"/>
      <c r="H2" s="42"/>
    </row>
    <row r="3" spans="1:8" ht="15" customHeight="1">
      <c r="A3" s="144" t="s">
        <v>127</v>
      </c>
      <c r="B3" s="144"/>
      <c r="C3" s="144"/>
      <c r="D3" s="68" t="str">
        <f>'Информация для раскрытия'!B3</f>
        <v>III квартал</v>
      </c>
      <c r="E3" s="34" t="str">
        <f>'3)'!G3</f>
        <v>2021 г.</v>
      </c>
      <c r="F3" s="42"/>
      <c r="G3" s="42"/>
      <c r="H3" s="42"/>
    </row>
    <row r="4" spans="1:8" ht="9.75" customHeight="1">
      <c r="A4" s="75"/>
      <c r="B4" s="75"/>
      <c r="C4" s="75"/>
      <c r="D4" s="60"/>
      <c r="E4" s="34"/>
      <c r="F4" s="42"/>
      <c r="G4" s="42"/>
      <c r="H4" s="42"/>
    </row>
    <row r="5" spans="1:8" ht="16.5" customHeight="1">
      <c r="A5" s="136" t="s">
        <v>4</v>
      </c>
      <c r="B5" s="136" t="s">
        <v>5</v>
      </c>
      <c r="C5" s="136" t="s">
        <v>25</v>
      </c>
      <c r="D5" s="155" t="s">
        <v>32</v>
      </c>
      <c r="E5" s="155"/>
    </row>
    <row r="6" spans="1:8" ht="18" customHeight="1">
      <c r="A6" s="137"/>
      <c r="B6" s="137"/>
      <c r="C6" s="137"/>
      <c r="D6" s="155"/>
      <c r="E6" s="155"/>
    </row>
    <row r="7" spans="1:8">
      <c r="A7" s="43">
        <v>1</v>
      </c>
      <c r="B7" s="44" t="s">
        <v>40</v>
      </c>
      <c r="C7" s="45">
        <f>+C8+C9+C10</f>
        <v>0</v>
      </c>
      <c r="D7" s="156"/>
      <c r="E7" s="156"/>
    </row>
    <row r="8" spans="1:8">
      <c r="A8" s="46" t="s">
        <v>42</v>
      </c>
      <c r="B8" s="47" t="s">
        <v>66</v>
      </c>
      <c r="C8" s="48">
        <v>0</v>
      </c>
      <c r="D8" s="157"/>
      <c r="E8" s="157"/>
    </row>
    <row r="9" spans="1:8" ht="15" customHeight="1">
      <c r="A9" s="46" t="s">
        <v>43</v>
      </c>
      <c r="B9" s="47" t="s">
        <v>45</v>
      </c>
      <c r="C9" s="48">
        <v>0</v>
      </c>
      <c r="D9" s="157"/>
      <c r="E9" s="157"/>
    </row>
    <row r="10" spans="1:8" ht="33" customHeight="1">
      <c r="A10" s="46" t="s">
        <v>44</v>
      </c>
      <c r="B10" s="47" t="s">
        <v>41</v>
      </c>
      <c r="C10" s="48">
        <v>0</v>
      </c>
      <c r="D10" s="157"/>
      <c r="E10" s="157"/>
    </row>
    <row r="11" spans="1:8">
      <c r="A11" s="43">
        <v>2</v>
      </c>
      <c r="B11" s="44" t="s">
        <v>84</v>
      </c>
      <c r="C11" s="45">
        <f>+C12+C13+C14</f>
        <v>0</v>
      </c>
      <c r="D11" s="156"/>
      <c r="E11" s="156"/>
    </row>
    <row r="12" spans="1:8">
      <c r="A12" s="46" t="s">
        <v>63</v>
      </c>
      <c r="B12" s="47" t="s">
        <v>66</v>
      </c>
      <c r="C12" s="48">
        <v>0</v>
      </c>
      <c r="D12" s="157"/>
      <c r="E12" s="157"/>
    </row>
    <row r="13" spans="1:8" ht="15" customHeight="1">
      <c r="A13" s="46" t="s">
        <v>64</v>
      </c>
      <c r="B13" s="47" t="s">
        <v>45</v>
      </c>
      <c r="C13" s="48">
        <v>0</v>
      </c>
      <c r="D13" s="157"/>
      <c r="E13" s="157"/>
    </row>
    <row r="14" spans="1:8" ht="30" customHeight="1">
      <c r="A14" s="46" t="s">
        <v>65</v>
      </c>
      <c r="B14" s="47" t="s">
        <v>41</v>
      </c>
      <c r="C14" s="48">
        <v>0</v>
      </c>
      <c r="D14" s="157"/>
      <c r="E14" s="157"/>
    </row>
    <row r="15" spans="1:8">
      <c r="A15" s="43">
        <v>3</v>
      </c>
      <c r="B15" s="44" t="s">
        <v>80</v>
      </c>
      <c r="C15" s="45">
        <f>+C16+C17+C18</f>
        <v>0</v>
      </c>
      <c r="D15" s="156"/>
      <c r="E15" s="156"/>
    </row>
    <row r="16" spans="1:8" ht="33" customHeight="1">
      <c r="A16" s="46" t="s">
        <v>67</v>
      </c>
      <c r="B16" s="47" t="s">
        <v>66</v>
      </c>
      <c r="C16" s="48">
        <v>0</v>
      </c>
      <c r="D16" s="157"/>
      <c r="E16" s="157"/>
    </row>
    <row r="17" spans="1:5" ht="45.75" customHeight="1">
      <c r="A17" s="46" t="s">
        <v>68</v>
      </c>
      <c r="B17" s="47" t="s">
        <v>45</v>
      </c>
      <c r="C17" s="48">
        <v>0</v>
      </c>
      <c r="D17" s="157"/>
      <c r="E17" s="157"/>
    </row>
    <row r="18" spans="1:5" ht="32.25" customHeight="1">
      <c r="A18" s="46" t="s">
        <v>69</v>
      </c>
      <c r="B18" s="47" t="s">
        <v>41</v>
      </c>
      <c r="C18" s="48">
        <v>0</v>
      </c>
      <c r="D18" s="157"/>
      <c r="E18" s="157"/>
    </row>
    <row r="19" spans="1:5" s="32" customFormat="1">
      <c r="A19" s="43">
        <v>4</v>
      </c>
      <c r="B19" s="44" t="s">
        <v>71</v>
      </c>
      <c r="C19" s="45">
        <f>+C20+C21+C22</f>
        <v>0</v>
      </c>
      <c r="D19" s="156"/>
      <c r="E19" s="156"/>
    </row>
    <row r="20" spans="1:5" ht="15" customHeight="1">
      <c r="A20" s="46" t="s">
        <v>85</v>
      </c>
      <c r="B20" s="47" t="s">
        <v>66</v>
      </c>
      <c r="C20" s="48">
        <v>0</v>
      </c>
      <c r="D20" s="157"/>
      <c r="E20" s="157"/>
    </row>
    <row r="21" spans="1:5" ht="15" customHeight="1">
      <c r="A21" s="46" t="s">
        <v>86</v>
      </c>
      <c r="B21" s="47" t="s">
        <v>45</v>
      </c>
      <c r="C21" s="48">
        <v>0</v>
      </c>
      <c r="D21" s="157"/>
      <c r="E21" s="157"/>
    </row>
    <row r="22" spans="1:5" ht="31.5" customHeight="1">
      <c r="A22" s="46" t="s">
        <v>87</v>
      </c>
      <c r="B22" s="47" t="s">
        <v>41</v>
      </c>
      <c r="C22" s="48">
        <v>0</v>
      </c>
      <c r="D22" s="157"/>
      <c r="E22" s="157"/>
    </row>
    <row r="23" spans="1:5" s="32" customFormat="1">
      <c r="A23" s="43">
        <v>5</v>
      </c>
      <c r="B23" s="44" t="s">
        <v>70</v>
      </c>
      <c r="C23" s="45">
        <f>+C24+C25+C26</f>
        <v>0</v>
      </c>
      <c r="D23" s="156"/>
      <c r="E23" s="156"/>
    </row>
    <row r="24" spans="1:5" ht="15" customHeight="1">
      <c r="A24" s="46" t="s">
        <v>88</v>
      </c>
      <c r="B24" s="47" t="s">
        <v>66</v>
      </c>
      <c r="C24" s="48">
        <v>0</v>
      </c>
      <c r="D24" s="157"/>
      <c r="E24" s="157"/>
    </row>
    <row r="25" spans="1:5" ht="15" customHeight="1">
      <c r="A25" s="46" t="s">
        <v>89</v>
      </c>
      <c r="B25" s="47" t="s">
        <v>45</v>
      </c>
      <c r="C25" s="48">
        <v>0</v>
      </c>
      <c r="D25" s="157"/>
      <c r="E25" s="157"/>
    </row>
    <row r="26" spans="1:5" ht="32.25" customHeight="1">
      <c r="A26" s="46" t="s">
        <v>90</v>
      </c>
      <c r="B26" s="47" t="s">
        <v>41</v>
      </c>
      <c r="C26" s="48">
        <v>0</v>
      </c>
      <c r="D26" s="158"/>
      <c r="E26" s="159"/>
    </row>
    <row r="27" spans="1:5" s="49" customFormat="1">
      <c r="A27" s="154" t="s">
        <v>101</v>
      </c>
      <c r="B27" s="154"/>
      <c r="C27" s="154"/>
      <c r="D27" s="154"/>
      <c r="E27" s="154"/>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0" sqref="E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7" t="s">
        <v>100</v>
      </c>
      <c r="F1" s="117"/>
    </row>
    <row r="2" spans="1:10" s="12" customFormat="1" ht="20.100000000000001" customHeight="1">
      <c r="A2" s="162" t="s">
        <v>38</v>
      </c>
      <c r="B2" s="162"/>
      <c r="C2" s="162"/>
      <c r="D2" s="162"/>
      <c r="E2" s="162"/>
      <c r="F2" s="162"/>
    </row>
    <row r="3" spans="1:10" s="12" customFormat="1" ht="20.100000000000001" customHeight="1">
      <c r="A3" s="55" t="s">
        <v>39</v>
      </c>
      <c r="B3" s="69" t="str">
        <f>+'5)'!D3</f>
        <v>III квартал</v>
      </c>
      <c r="C3" s="56" t="str">
        <f>+'5)'!$E$3</f>
        <v>2021 г.</v>
      </c>
      <c r="D3" s="57" t="s">
        <v>56</v>
      </c>
      <c r="E3" s="59"/>
      <c r="J3" s="59" t="s">
        <v>56</v>
      </c>
    </row>
    <row r="4" spans="1:10" ht="18" customHeight="1"/>
    <row r="5" spans="1:10" ht="20.100000000000001" customHeight="1">
      <c r="A5" s="50" t="s">
        <v>93</v>
      </c>
      <c r="B5" s="161" t="s">
        <v>58</v>
      </c>
      <c r="C5" s="161" t="s">
        <v>81</v>
      </c>
      <c r="D5" s="161" t="s">
        <v>55</v>
      </c>
      <c r="E5" s="160" t="s">
        <v>108</v>
      </c>
      <c r="F5" s="160" t="s">
        <v>109</v>
      </c>
    </row>
    <row r="6" spans="1:10" ht="20.100000000000001" customHeight="1">
      <c r="A6" s="50" t="s">
        <v>36</v>
      </c>
      <c r="B6" s="161"/>
      <c r="C6" s="161"/>
      <c r="D6" s="161"/>
      <c r="E6" s="161"/>
      <c r="F6" s="161"/>
    </row>
    <row r="7" spans="1:10" ht="20.100000000000001" customHeight="1">
      <c r="A7" s="50" t="s">
        <v>91</v>
      </c>
      <c r="B7" s="161"/>
      <c r="C7" s="161"/>
      <c r="D7" s="161"/>
      <c r="E7" s="161"/>
      <c r="F7" s="161"/>
    </row>
    <row r="8" spans="1:10" ht="20.100000000000001" customHeight="1">
      <c r="A8" s="62" t="s">
        <v>94</v>
      </c>
      <c r="B8" s="51"/>
      <c r="C8" s="52"/>
      <c r="D8" s="53"/>
      <c r="E8" s="53"/>
      <c r="F8" s="53"/>
    </row>
    <row r="9" spans="1:10" ht="20.100000000000001" customHeight="1">
      <c r="A9" s="58" t="s">
        <v>37</v>
      </c>
      <c r="B9" s="51"/>
      <c r="C9" s="52"/>
      <c r="D9" s="53"/>
      <c r="E9" s="53"/>
      <c r="F9" s="53"/>
    </row>
    <row r="10" spans="1:10" ht="20.100000000000001" customHeight="1">
      <c r="A10" s="54" t="str">
        <f>CONCATENATE(B3,D3,C3)</f>
        <v>III квартал_2021 г.</v>
      </c>
      <c r="B10" s="76">
        <v>622915</v>
      </c>
      <c r="C10" s="86">
        <f>D10/B10</f>
        <v>2.3364499811370734</v>
      </c>
      <c r="D10" s="77">
        <v>1455409.74</v>
      </c>
      <c r="E10" s="77">
        <v>291083.13</v>
      </c>
      <c r="F10" s="77">
        <f>D10+E10</f>
        <v>1746492.87</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57" t="s">
        <v>56</v>
      </c>
      <c r="E2" s="55" t="s">
        <v>39</v>
      </c>
      <c r="F2" s="69" t="str">
        <f>'Информация для раскрытия'!B3</f>
        <v>III квартал</v>
      </c>
      <c r="G2" s="56" t="str">
        <f>+'5)'!$E$3</f>
        <v>2021 г.</v>
      </c>
      <c r="J2" s="59"/>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0"/>
  </cols>
  <sheetData>
    <row r="1" spans="1:12" ht="87" customHeight="1">
      <c r="A1" s="166" t="s">
        <v>112</v>
      </c>
      <c r="B1" s="166"/>
      <c r="C1" s="166"/>
      <c r="D1" s="166"/>
      <c r="E1" s="166"/>
      <c r="F1" s="166"/>
      <c r="G1" s="166"/>
      <c r="H1" s="166"/>
      <c r="I1" s="166"/>
      <c r="J1" s="166"/>
      <c r="K1" s="167" t="s">
        <v>100</v>
      </c>
      <c r="L1" s="167"/>
    </row>
    <row r="4" spans="1:12" ht="15.75">
      <c r="A4" s="71" t="s">
        <v>114</v>
      </c>
      <c r="B4" s="72" t="s">
        <v>118</v>
      </c>
      <c r="D4" s="168"/>
      <c r="E4" s="168"/>
    </row>
    <row r="6" spans="1:12">
      <c r="A6" s="71" t="s">
        <v>113</v>
      </c>
      <c r="B6" s="72"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qO9zCEM7w4pVP3ncCNdZ1a8TaXkJZTo61xN7RUaz23E=</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RcQYyqhxd35l6ogjFn4dkmzoIyUhuskjb2oU91Jdzq8=</DigestValue>
    </Reference>
    <Reference URI="#idInvalidSigLnImg" Type="http://www.w3.org/2000/09/xmldsig#Object">
      <DigestMethod Algorithm="urn:ietf:params:xml:ns:cpxmlsec:algorithms:gostr34112012-256"/>
      <DigestValue>Facq3UFJolxtOoksIlZobECS1Rpr8/6EtMzWjxKciqE=</DigestValue>
    </Reference>
  </SignedInfo>
  <SignatureValue>azirTLDGZnOrV06evTyaYj6g+5paA6FqFfc1b5owsj3HtgBO381cWUlyROme39WG
rWhpSjtIlxoozmzOwK9yoA==</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jNWHSXkubykUHqhR/Gmgb4cc4DY=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Oa58VSsGg54WqZIUOj/VSaaVUJw=</DigestValue>
      </Reference>
      <Reference URI="/xl/media/image1.emf?ContentType=image/x-emf">
        <DigestMethod Algorithm="http://www.w3.org/2000/09/xmldsig#sha1"/>
        <DigestValue>RUuaPO6YOqzERbOiKh6QIJLSRl4=</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+EHr0YTNMqa3DwDrafzo0x9lJgU=</DigestValue>
      </Reference>
      <Reference URI="/xl/styles.xml?ContentType=application/vnd.openxmlformats-officedocument.spreadsheetml.styles+xml">
        <DigestMethod Algorithm="http://www.w3.org/2000/09/xmldsig#sha1"/>
        <DigestValue>mPjafbXhtH8UTUbsxhsMi9TVCuo=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ZMN8PtRfAOfe49I/nhTcE9q9NxI=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MO5wXlOylTinQ2IXR417O8kyM4o=</DigestValue>
      </Reference>
      <Reference URI="/xl/worksheets/sheet2.xml?ContentType=application/vnd.openxmlformats-officedocument.spreadsheetml.worksheet+xml">
        <DigestMethod Algorithm="http://www.w3.org/2000/09/xmldsig#sha1"/>
        <DigestValue>t2bDzzCawLsUC/Jlbpf4vA0XRyA=</DigestValue>
      </Reference>
      <Reference URI="/xl/worksheets/sheet3.xml?ContentType=application/vnd.openxmlformats-officedocument.spreadsheetml.worksheet+xml">
        <DigestMethod Algorithm="http://www.w3.org/2000/09/xmldsig#sha1"/>
        <DigestValue>Sz8UIhyILiLfMUOSCVuS4OPWM/0=</DigestValue>
      </Reference>
      <Reference URI="/xl/worksheets/sheet4.xml?ContentType=application/vnd.openxmlformats-officedocument.spreadsheetml.worksheet+xml">
        <DigestMethod Algorithm="http://www.w3.org/2000/09/xmldsig#sha1"/>
        <DigestValue>OBIrXPgxsGq0cEabsjRpJ4CLGuA=</DigestValue>
      </Reference>
      <Reference URI="/xl/worksheets/sheet5.xml?ContentType=application/vnd.openxmlformats-officedocument.spreadsheetml.worksheet+xml">
        <DigestMethod Algorithm="http://www.w3.org/2000/09/xmldsig#sha1"/>
        <DigestValue>NiD+UNXL1FWUDpPXB8VQj8EAFS4=</DigestValue>
      </Reference>
      <Reference URI="/xl/worksheets/sheet6.xml?ContentType=application/vnd.openxmlformats-officedocument.spreadsheetml.worksheet+xml">
        <DigestMethod Algorithm="http://www.w3.org/2000/09/xmldsig#sha1"/>
        <DigestValue>lnGj1t7fvofOxs/H59Zk0A4defU=</DigestValue>
      </Reference>
      <Reference URI="/xl/worksheets/sheet7.xml?ContentType=application/vnd.openxmlformats-officedocument.spreadsheetml.worksheet+xml">
        <DigestMethod Algorithm="http://www.w3.org/2000/09/xmldsig#sha1"/>
        <DigestValue>7Zda8q48aEojseiL/3z4vPtNTtU=</DigestValue>
      </Reference>
      <Reference URI="/xl/worksheets/sheet8.xml?ContentType=application/vnd.openxmlformats-officedocument.spreadsheetml.worksheet+xml">
        <DigestMethod Algorithm="http://www.w3.org/2000/09/xmldsig#sha1"/>
        <DigestValue>WQT1SBDbOy3S9d64eAF1nyTUYzY=</DigestValue>
      </Reference>
      <Reference URI="/xl/worksheets/sheet9.xml?ContentType=application/vnd.openxmlformats-officedocument.spreadsheetml.worksheet+xml">
        <DigestMethod Algorithm="http://www.w3.org/2000/09/xmldsig#sha1"/>
        <DigestValue>Isks1yI2XnuQ8P54Skh1UJeV1MQ=</DigestValue>
      </Reference>
    </Manifest>
    <SignatureProperties>
      <SignatureProperty Id="idSignatureTime" Target="#idPackageSignature">
        <mdssi:SignatureTime>
          <mdssi:Format>YYYY-MM-DDThh:mm:ssTZD</mdssi:Format>
          <mdssi:Value>2021-10-08T04:55:36Z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gnV4dIJ1FREBSTsAAAD4zyAAAvG4ZAAAAAAVEQFJzAAAAABgtQMS8bhk/yIA4X/kAMApAAAAAAAAAN8BACAAAAAgOACKAbTPIADYzyAAFREBSVNlZ29lIFVJAG2eZVgAAAAAAAAACm2eZRIAAAAAYLUDFNAgAFNlZ29lIFVJAAAgABIAAADMAAAAAGC1A9dPumTMAAAAAQAAAAAAAAAU0CAAdZ+5ZIjQIADMAAAAAQAAAAAAAAAs0CAAdZ+5ZAAAIADMAAAABNIgAAEAAAAAAAAA6NAgABWfuWSg0CAA3g8BbQEAAAAAAAAAAgAAALiKNAAAAAAAAQAACN4PAW1kdgAIAAAAACUAAAAMAAAAAwAAABgAAAAMAAAAAAAAAhIAAAAMAAAAAQAAAB4AAAAYAAAAvQAAAAQAAAD3AAAAEQAAAFQAAACIAAAAvgAAAAQAAAD1AAAAEAAAAAEAAACrCg1CchwNQr4AAAAEAAAACgAAAEwAAAAAAAAAAAAAAAAAAAD//////////2AAAAAwADgALgAxADA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NsDAKDAAwAABAAAAAQAAAAAAAAAAABTAGkAZwBuAGEAdAB1AHIAZQBMAGkAbgBlAAAA5PPEZIjzxGTgK9gF8IHFZMDvpWUAsNgFAAAEAPzLIAAPCs1ksFm1Ax4Tu2QsCs1kPo+nuZDMIAABAAQAAAAEAAB1oACuBAAAAAAEAAAAIAC+5clkAO8ABQCw2AWQzCAAkMwgAAEABAAAAAQAYMwgAAAAAAD/////JMwgAGDMIAAeE7tk+OXJZKKIp7kAACAAsFm1A8Ct2AUAAAAAMAAAAHTMIAAAAAAAz22eZQAAAACABH0AAAAAAEAs2AVYzCAAPW2eZXSu2AUTzSAAZHYACAAAAAAlAAAADAAAAAQAAAAYAAAADAAAAAAAAAISAAAADAAAAAEAAAAWAAAADAAAAAgAAABUAAAAVAAAAAoAAAA3AAAAHgAAAFoAAAABAAAAqwoNQnIcDUIKAAAAWwAAAAEAAABMAAAABAAAAAkAAAA3AAAAIAAAAFsAAABQAAAAWABNMR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gA9J4gAJ9qgnUQba0AAAAAAIICAACQn7cIAAAAAC0SISAiAIoBMAKJdXAKXgA8nyAARGuCdRNrgnXe+py5tgYIAJyfIAABAAAAAQAAAAAAAAAMnyAAnJ8gAMilIACeqoh1+g4+zP7///8Ta4J1jBYObLYGCACCAgAAAgAAAAAAAAC2BggAggIAAMBIeQOAnyAAg0rUZADKOgC2BggAggIAAAIAAAAAAAAAnJ8gAKCfIACia0wvtgYIAIICAAAAAAAAAAAAAJyfIAAAAAAA+J8gANNtTS+2BggAggIAAAIAAAAAAAAAtgYIAAxwgnUAAAAAOnCCdeyfIAANIPF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J1eHSCdRURAUk7AAAA+M8gAALxuGQAAAAAFREBScwAAAAAYLUDEvG4ZP8iAOF/5ADAKQAAAAAAAADfAQAgAAAAIDgAigG0zyAA2M8gABURAUlTZWdvZSBVSQBtnmVYAAAAAAAAAAptnmUSAAAAAGC1AxTQIABTZWdvZSBVSQAAIAASAAAAzAAAAABgtQPXT7pkzAAAAAEAAAAAAAAAFNAgAHWfuWSI0CAAzAAAAAEAAAAAAAAALNAgAHWfuWQAACAAzAAAAATSIAABAAAAAAAAAOjQIAAVn7lkoNAgAN4PAW0BAAAAAAAAAAIAAAC4ijQAAAAAAAEAAAjeDwFt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bAwCgwAMAAAQAAAAEAAAAAAAAAAAAUwBpAGcAbgBhAHQAdQByAGUATABpAG4AZQAAAOTzxGSI88Rk4CvYBfCBxWTA76VlALDYBQAABAD8yyAADwrNZLBZtQMeE7tkLArNZD6Pp7mQzCAAAQAEAAAABAAAdaAArgQAAAAABAAAACAAvuXJZADvAAUAsNgFkMwgAJDMIAABAAQAAAAEAGDMIAAAAAAA/////yTMIABgzCAAHhO7ZPjlyWSiiKe5AAAgALBZtQPArdgFAAAAADAAAAB0zCAAAAAAAM9tnmUAAAAAgAR9AAAAAABALNgFWMwgAD1tnmV0rtgFE80gAGR2AAgAAAAAJQAAAAwAAAAEAAAAGAAAAAwAAAAAAAACEgAAAAwAAAABAAAAFgAAAAwAAAAIAAAAVAAAAFQAAAAKAAAANwAAAB4AAABaAAAAAQAAAKsKDUJyHA1CCgAAAFsAAAABAAAATAAAAAQAAAAJAAAANwAAACAAAABbAAAAUAAAAFgAXg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kJ+3CAAAAABrECEO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DsnyAADSDx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2021-10-08T04:55:35Z</dcterms:modified>
</cp:coreProperties>
</file>