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889"/>
  </bookViews>
  <sheets>
    <sheet name="Общее" sheetId="1" r:id="rId1"/>
    <sheet name="1.1." sheetId="8" r:id="rId2"/>
    <sheet name="1.2." sheetId="9" r:id="rId3"/>
    <sheet name="1.3." sheetId="10" r:id="rId4"/>
    <sheet name="1.4." sheetId="12" r:id="rId5"/>
    <sheet name="2.1." sheetId="2" r:id="rId6"/>
    <sheet name="2.2." sheetId="3" r:id="rId7"/>
    <sheet name="3 - 3.2." sheetId="13" r:id="rId8"/>
    <sheet name="3.4." sheetId="4" r:id="rId9"/>
    <sheet name="4.1." sheetId="5" r:id="rId10"/>
    <sheet name="4.2." sheetId="14" r:id="rId11"/>
    <sheet name="4.3." sheetId="6" r:id="rId12"/>
    <sheet name="4.9." sheetId="7" r:id="rId13"/>
  </sheets>
  <externalReferences>
    <externalReference r:id="rId14"/>
  </externalReference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nscount" hidden="1">1</definedName>
    <definedName name="CHAR_V_0_4">[1]TEHSHEET!$AS$37:$AS$39</definedName>
    <definedName name="inn">[1]Титульный!$F$23</definedName>
    <definedName name="kpp">[1]Титульный!$F$24</definedName>
    <definedName name="logic">[1]TEHSHEET!$P$3:$P$4</definedName>
    <definedName name="month_list">[1]TEHSHEET!$F$1:$F$12</definedName>
    <definedName name="opfil_list">[1]TEHSHEET!$S$2:$S$41</definedName>
    <definedName name="org">[1]Титульный!$F$21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ROT_22">P3_PROT_22,P4_PROT_22,P5_PROT_22</definedName>
    <definedName name="region_name">[1]Титульный!$F$9</definedName>
    <definedName name="SAPBEXrevision" hidden="1">1</definedName>
    <definedName name="SAPBEXsysID" hidden="1">"BW2"</definedName>
    <definedName name="SAPBEXwbID" hidden="1">"479GSPMTNK9HM4ZSIVE5K2SH6"</definedName>
    <definedName name="spr_ssotv_napr_air">[1]TEHSHEET!$BF$8:$BG$23</definedName>
    <definedName name="spr_ssotv_napr_kabel">[1]TEHSHEET!$BK$8:$BL$23</definedName>
    <definedName name="TOTAL">P1_TOTAL,P2_TOTAL,P3_TOTAL,P4_TOTAL,P5_TOTAL</definedName>
    <definedName name="UE_NAME_ALL_PARAM">[1]TEHSHEET!$AV$7:$AV$40</definedName>
    <definedName name="UE_VALUE_1KM">[1]TEHSHEET!$AW$7:$AW$40</definedName>
    <definedName name="WS_01_DIC_base_operating">[1]TEHSHEET!$Z$3:$Z$10</definedName>
    <definedName name="WS_05_CHEK_SYSTEM_ERRORS_RANGE">#REF!</definedName>
    <definedName name="year">[1]Титульный!$F$12</definedName>
  </definedNames>
  <calcPr calcId="125725" iterate="1"/>
</workbook>
</file>

<file path=xl/calcChain.xml><?xml version="1.0" encoding="utf-8"?>
<calcChain xmlns="http://schemas.openxmlformats.org/spreadsheetml/2006/main">
  <c r="S7" i="3"/>
  <c r="I7"/>
  <c r="E7"/>
  <c r="K8" i="4" l="1"/>
  <c r="D5" i="10"/>
  <c r="D3" i="9"/>
  <c r="F5" i="10" s="1"/>
  <c r="C3" i="9"/>
  <c r="C3" i="12" s="1"/>
  <c r="C4" i="2" s="1"/>
  <c r="C5" i="4" s="1"/>
  <c r="F5" s="1"/>
  <c r="C5" i="5" l="1"/>
  <c r="I5" i="4"/>
  <c r="D3" i="12"/>
  <c r="D4" i="2" s="1"/>
  <c r="D5" i="4" s="1"/>
  <c r="G5" s="1"/>
  <c r="L7" i="5"/>
  <c r="M7"/>
  <c r="E25" i="2"/>
  <c r="E26"/>
  <c r="E27"/>
  <c r="F5" i="5" l="1"/>
  <c r="L5" i="4"/>
  <c r="D5" i="5"/>
  <c r="J5" i="4"/>
  <c r="T11" i="8"/>
  <c r="T12"/>
  <c r="K11" i="5"/>
  <c r="P23"/>
  <c r="O23"/>
  <c r="N23"/>
  <c r="J23"/>
  <c r="I23"/>
  <c r="G23"/>
  <c r="F23"/>
  <c r="D23"/>
  <c r="C23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N27"/>
  <c r="N26"/>
  <c r="N25"/>
  <c r="N24"/>
  <c r="N22"/>
  <c r="N21"/>
  <c r="N20"/>
  <c r="N19"/>
  <c r="N18"/>
  <c r="N17"/>
  <c r="N16"/>
  <c r="N15"/>
  <c r="N14"/>
  <c r="N13"/>
  <c r="N12"/>
  <c r="N11"/>
  <c r="N10"/>
  <c r="N9"/>
  <c r="N8"/>
  <c r="N7"/>
  <c r="K8"/>
  <c r="K9"/>
  <c r="K10"/>
  <c r="K12"/>
  <c r="K13"/>
  <c r="K14"/>
  <c r="K15"/>
  <c r="K16"/>
  <c r="K17"/>
  <c r="K18"/>
  <c r="K19"/>
  <c r="K20"/>
  <c r="K21"/>
  <c r="K22"/>
  <c r="K23"/>
  <c r="K24"/>
  <c r="K25"/>
  <c r="K26"/>
  <c r="K27"/>
  <c r="K7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7"/>
  <c r="N8" i="8"/>
  <c r="M8"/>
  <c r="L8"/>
  <c r="K8"/>
  <c r="J8"/>
  <c r="I8"/>
  <c r="H8"/>
  <c r="G8"/>
  <c r="F8"/>
  <c r="R8" s="1"/>
  <c r="E8"/>
  <c r="D8"/>
  <c r="P8" s="1"/>
  <c r="S9"/>
  <c r="T9"/>
  <c r="S10"/>
  <c r="T10"/>
  <c r="S11"/>
  <c r="S12"/>
  <c r="Q9"/>
  <c r="R9"/>
  <c r="Q10"/>
  <c r="R10"/>
  <c r="Q11"/>
  <c r="R11"/>
  <c r="Q12"/>
  <c r="R12"/>
  <c r="O9"/>
  <c r="P9"/>
  <c r="O10"/>
  <c r="P10"/>
  <c r="O11"/>
  <c r="P11"/>
  <c r="O12"/>
  <c r="P12"/>
  <c r="E8" i="12"/>
  <c r="E7"/>
  <c r="E6"/>
  <c r="E5"/>
  <c r="I5" i="5" l="1"/>
  <c r="O5" i="4"/>
  <c r="G5" i="5"/>
  <c r="M5" i="4"/>
  <c r="T8" i="8"/>
  <c r="H8" i="10"/>
  <c r="I8"/>
  <c r="H9"/>
  <c r="I9"/>
  <c r="I7"/>
  <c r="H7"/>
  <c r="L5" i="5" l="1"/>
  <c r="R5" i="4"/>
  <c r="O5" i="5" s="1"/>
  <c r="J5"/>
  <c r="P5" i="4"/>
  <c r="E5" i="9"/>
  <c r="E7"/>
  <c r="E6"/>
  <c r="C8" i="8"/>
  <c r="O8" s="1"/>
  <c r="Q8"/>
  <c r="S8"/>
  <c r="E7" i="2"/>
  <c r="E8"/>
  <c r="E9"/>
  <c r="E10"/>
  <c r="E12"/>
  <c r="E13"/>
  <c r="E14"/>
  <c r="E15"/>
  <c r="E17"/>
  <c r="E18"/>
  <c r="E19"/>
  <c r="E20"/>
  <c r="M5" i="5" l="1"/>
  <c r="S5" i="4"/>
  <c r="P5" i="5" s="1"/>
  <c r="P15" i="4"/>
  <c r="O15"/>
  <c r="M15"/>
  <c r="L15"/>
  <c r="N15" s="1"/>
  <c r="K15"/>
  <c r="D15"/>
  <c r="C15"/>
  <c r="P9"/>
  <c r="O9"/>
  <c r="Q9" s="1"/>
  <c r="M9"/>
  <c r="L9"/>
  <c r="N9" s="1"/>
  <c r="K9"/>
  <c r="D9"/>
  <c r="C9"/>
  <c r="R8"/>
  <c r="S8"/>
  <c r="R10"/>
  <c r="T10" s="1"/>
  <c r="S10"/>
  <c r="R11"/>
  <c r="T11" s="1"/>
  <c r="S11"/>
  <c r="T12"/>
  <c r="R13"/>
  <c r="S13"/>
  <c r="R14"/>
  <c r="T14" s="1"/>
  <c r="S14"/>
  <c r="R16"/>
  <c r="T16" s="1"/>
  <c r="S16"/>
  <c r="R17"/>
  <c r="T17" s="1"/>
  <c r="S17"/>
  <c r="S7"/>
  <c r="R7"/>
  <c r="T18"/>
  <c r="Q8"/>
  <c r="Q10"/>
  <c r="Q11"/>
  <c r="Q12"/>
  <c r="Q13"/>
  <c r="Q14"/>
  <c r="Q15"/>
  <c r="Q16"/>
  <c r="Q17"/>
  <c r="Q18"/>
  <c r="Q7"/>
  <c r="N8"/>
  <c r="N10"/>
  <c r="N11"/>
  <c r="N12"/>
  <c r="N13"/>
  <c r="N14"/>
  <c r="N16"/>
  <c r="N17"/>
  <c r="N18"/>
  <c r="N7"/>
  <c r="K10"/>
  <c r="K11"/>
  <c r="K12"/>
  <c r="K13"/>
  <c r="K14"/>
  <c r="K16"/>
  <c r="K17"/>
  <c r="K18"/>
  <c r="K7"/>
  <c r="H18"/>
  <c r="H17"/>
  <c r="H16"/>
  <c r="H15"/>
  <c r="H14"/>
  <c r="H13"/>
  <c r="H12"/>
  <c r="H11"/>
  <c r="H10"/>
  <c r="H9"/>
  <c r="H8"/>
  <c r="H7"/>
  <c r="E8"/>
  <c r="E9"/>
  <c r="E11"/>
  <c r="E12"/>
  <c r="E13"/>
  <c r="E14"/>
  <c r="E15"/>
  <c r="E16"/>
  <c r="E17"/>
  <c r="E18"/>
  <c r="E7"/>
  <c r="E22" i="2"/>
  <c r="E23"/>
  <c r="E24"/>
  <c r="D21"/>
  <c r="C21"/>
  <c r="E21" s="1"/>
  <c r="D16"/>
  <c r="C16"/>
  <c r="E16" s="1"/>
  <c r="D11"/>
  <c r="C11"/>
  <c r="E11" s="1"/>
  <c r="D6"/>
  <c r="C6"/>
  <c r="E6" s="1"/>
  <c r="S9" i="4" l="1"/>
  <c r="R9"/>
  <c r="T9" s="1"/>
  <c r="T8"/>
  <c r="T13"/>
  <c r="T7"/>
  <c r="S15"/>
  <c r="R15"/>
  <c r="T15" s="1"/>
</calcChain>
</file>

<file path=xl/comments1.xml><?xml version="1.0" encoding="utf-8"?>
<comments xmlns="http://schemas.openxmlformats.org/spreadsheetml/2006/main">
  <authors>
    <author>Автор</author>
  </authors>
  <commentList>
    <comment ref="C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  <comment ref="I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</commentList>
</comments>
</file>

<file path=xl/sharedStrings.xml><?xml version="1.0" encoding="utf-8"?>
<sst xmlns="http://schemas.openxmlformats.org/spreadsheetml/2006/main" count="468" uniqueCount="264">
  <si>
    <t xml:space="preserve">Приложение N 7_x000D_
к Единым стандартам_x000D_
качества обслуживания сетевыми_x000D_
организациями потребителей_x000D_
услуг сетевых организаций_x000D_
</t>
  </si>
  <si>
    <t>Информация о качестве обслуживания потребителей</t>
  </si>
  <si>
    <t>N</t>
  </si>
  <si>
    <t>Показатель</t>
  </si>
  <si>
    <t>Значение показателя, годы</t>
  </si>
  <si>
    <t>ВН (110 кВ и выше)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</si>
  <si>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</si>
  <si>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</si>
  <si>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</si>
  <si>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r>
      <t>Показатель средней продолжительности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SAIDI</t>
    </r>
    <r>
      <rPr>
        <sz val="11"/>
        <color theme="1"/>
        <rFont val="Calibri"/>
        <family val="2"/>
        <charset val="204"/>
        <scheme val="minor"/>
      </rPr>
      <t>)</t>
    </r>
  </si>
  <si>
    <t>1.1</t>
  </si>
  <si>
    <t>1.2</t>
  </si>
  <si>
    <t>1.3</t>
  </si>
  <si>
    <t>1.4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</si>
  <si>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</si>
  <si>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2.1</t>
  </si>
  <si>
    <t>2.2</t>
  </si>
  <si>
    <t>2.3</t>
  </si>
  <si>
    <t>2.4</t>
  </si>
  <si>
    <r>
      <t>Показатель средней частоты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SAIFI</t>
    </r>
    <r>
      <rPr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</si>
  <si>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sz val="11"/>
        <color theme="1"/>
        <rFont val="Calibri"/>
        <family val="2"/>
        <charset val="204"/>
        <scheme val="minor"/>
      </rPr>
      <t>)</t>
    </r>
  </si>
  <si>
    <t>3</t>
  </si>
  <si>
    <t>3.1</t>
  </si>
  <si>
    <t>3.2</t>
  </si>
  <si>
    <t>3.3</t>
  </si>
  <si>
    <t>3.4</t>
  </si>
  <si>
    <t>4</t>
  </si>
  <si>
    <t>4.1</t>
  </si>
  <si>
    <t>4.2</t>
  </si>
  <si>
    <t>4.3</t>
  </si>
  <si>
    <t>4.4</t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</si>
  <si>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sz val="11"/>
        <color theme="1"/>
        <rFont val="Calibri"/>
        <family val="2"/>
        <charset val="204"/>
        <scheme val="minor"/>
      </rPr>
      <t>)</t>
    </r>
  </si>
  <si>
    <t>5.1</t>
  </si>
  <si>
    <t>Динамика изменения показателя, %</t>
  </si>
  <si>
    <t>Структурная единица сетевой организации</t>
  </si>
  <si>
    <t>ВН</t>
  </si>
  <si>
    <t>СН1</t>
  </si>
  <si>
    <t>СН2</t>
  </si>
  <si>
    <t>НН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</si>
  <si>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</si>
  <si>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</si>
  <si>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Всего по сетевой организации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</si>
  <si>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</t>
  </si>
  <si>
    <t>3.4. Сведения о качестве услуг по технологическому присоединению к электрическим сетям сетевой организации.</t>
  </si>
  <si>
    <t>Категория присоединения потребителей услуг по передаче электрической энергии в разбивке по мощности, в динамике по годам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</si>
  <si>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</si>
  <si>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</si>
  <si>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</si>
  <si>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</si>
  <si>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</si>
  <si>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Всего</t>
  </si>
  <si>
    <t xml:space="preserve">Число заявок на технологическое присоединение, поданных заявителями, штуки
</t>
  </si>
  <si>
    <t xml:space="preserve"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
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</si>
  <si>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</si>
  <si>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</si>
  <si>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</si>
  <si>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</si>
  <si>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 xml:space="preserve">Число заключенных договоров об осуществлении технологического присоединения к электрическим сетям, штуки
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</si>
  <si>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</si>
  <si>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</si>
  <si>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7.1</t>
  </si>
  <si>
    <t>7.2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</si>
  <si>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</si>
  <si>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</si>
  <si>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 xml:space="preserve">Категории обращений потребителей
</t>
  </si>
  <si>
    <t xml:space="preserve">Формы обслуживания
</t>
  </si>
  <si>
    <t xml:space="preserve">Очная форма
</t>
  </si>
  <si>
    <t xml:space="preserve">Заочная форма с использованием телефонной связи
</t>
  </si>
  <si>
    <t xml:space="preserve">Электронная форма с использованием сети Интернет
</t>
  </si>
  <si>
    <t xml:space="preserve">Письменная форма с использованием почтовой связи
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</si>
  <si>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</si>
  <si>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</si>
  <si>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</si>
  <si>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</si>
  <si>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</si>
  <si>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</si>
  <si>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</si>
  <si>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</si>
  <si>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1.5</t>
  </si>
  <si>
    <t>1.6</t>
  </si>
  <si>
    <t>Жалобы</t>
  </si>
  <si>
    <t>2.5</t>
  </si>
  <si>
    <t>2.6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</si>
  <si>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</si>
  <si>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</si>
  <si>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</si>
  <si>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2.1.1</t>
  </si>
  <si>
    <t>2.1.2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</si>
  <si>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</si>
  <si>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</si>
  <si>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</si>
  <si>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</si>
  <si>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</si>
  <si>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</si>
  <si>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</si>
  <si>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</si>
  <si>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</si>
  <si>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</si>
  <si>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</si>
  <si>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</si>
  <si>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</si>
  <si>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</si>
  <si>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мин.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</si>
  <si>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</si>
  <si>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</si>
  <si>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</si>
  <si>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</si>
  <si>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</si>
  <si>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</si>
  <si>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</si>
  <si>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</si>
  <si>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</si>
  <si>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</si>
  <si>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</si>
  <si>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</si>
  <si>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</si>
  <si>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</si>
  <si>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</si>
  <si>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</si>
  <si>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</si>
  <si>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</si>
  <si>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</si>
  <si>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</si>
  <si>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</si>
  <si>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</si>
  <si>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</si>
  <si>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Обращения потребителей, содержащие жалобу</t>
  </si>
  <si>
    <t>Качество услуг по передаче электрической энергии</t>
  </si>
  <si>
    <t>Качество электрической 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</si>
  <si>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</si>
  <si>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</si>
  <si>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</si>
  <si>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</si>
  <si>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</si>
  <si>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</si>
  <si>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</si>
  <si>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Количество потребителей услуг сетевой организации по уровням напряжения</t>
  </si>
  <si>
    <t>1.1. Характеристика потребителей услуг сетевой организации</t>
  </si>
  <si>
    <t>1.2. Количество точек поставки всего и точек поставки, оборудованных приборами учета электрической энергии</t>
  </si>
  <si>
    <t>оборудованных приборами учета электрической энергии</t>
  </si>
  <si>
    <t>оборудованных приборами учета с возможностью дистанционного сбора данных</t>
  </si>
  <si>
    <t xml:space="preserve">Количество точек поставки всего, в т.ч. 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</si>
  <si>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</si>
  <si>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</si>
  <si>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</si>
  <si>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</si>
  <si>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1T</t>
  </si>
  <si>
    <t>2T</t>
  </si>
  <si>
    <t>"Черемуховская"</t>
  </si>
  <si>
    <t>110/6</t>
  </si>
  <si>
    <t>Шинная-1</t>
  </si>
  <si>
    <t>110/10</t>
  </si>
  <si>
    <t>Шинная-2</t>
  </si>
  <si>
    <t>110/10/6</t>
  </si>
  <si>
    <t>1.3. Информация об объектах электросетевого хозяйства сетевой организации</t>
  </si>
  <si>
    <t>ЛЭП</t>
  </si>
  <si>
    <t xml:space="preserve">Напряжение, кВ </t>
  </si>
  <si>
    <t>Количество цепей на опоре</t>
  </si>
  <si>
    <t>Материал опор</t>
  </si>
  <si>
    <t>UE_NAME_ALL_PARAM</t>
  </si>
  <si>
    <t>ВЛЭП</t>
  </si>
  <si>
    <t>-</t>
  </si>
  <si>
    <t>металл</t>
  </si>
  <si>
    <t>воздушная1150Металлические опоры.</t>
  </si>
  <si>
    <t>воздушная750Металлические опоры, 1 цепь</t>
  </si>
  <si>
    <t>400-500</t>
  </si>
  <si>
    <t>воздушная400-500Металлические опоры, 1 цепь</t>
  </si>
  <si>
    <t>ж/бетон</t>
  </si>
  <si>
    <t>воздушная400-500Ж/бетон опоры,1 цепь</t>
  </si>
  <si>
    <t>330</t>
  </si>
  <si>
    <t>1</t>
  </si>
  <si>
    <t>воздушная330Металлические опоры, 1 цепь</t>
  </si>
  <si>
    <t>воздушная330Ж/бетон опоры,1 цепь</t>
  </si>
  <si>
    <t>2</t>
  </si>
  <si>
    <t>воздушная330Металлические опоры, 2 цепи</t>
  </si>
  <si>
    <t>воздушная330Ж/бетон опоры,2 цепи</t>
  </si>
  <si>
    <t>дерево</t>
  </si>
  <si>
    <t>воздушная220Деревянные опоры,1 цепь</t>
  </si>
  <si>
    <t>воздушная220Металлические опоры, 1 цепь</t>
  </si>
  <si>
    <t>воздушная220Ж/бетон опоры,1 цепь</t>
  </si>
  <si>
    <t>воздушная220Металлические опоры, 2 цепи</t>
  </si>
  <si>
    <t>воздушная220Ж/бетон опоры,2 цепи</t>
  </si>
  <si>
    <t>110-150</t>
  </si>
  <si>
    <t>воздушная110-150Деревянные опоры,1 цепь</t>
  </si>
  <si>
    <t>воздушная110-150Металлические опоры, 1 цепь</t>
  </si>
  <si>
    <t>воздушная110-150Ж/бетон опоры,1 цепь</t>
  </si>
  <si>
    <t>воздушная110-150Металлические опоры, 2 цепи</t>
  </si>
  <si>
    <t>воздушная110-150Ж/бетон опоры,2 цепи</t>
  </si>
  <si>
    <t>КЛЭП</t>
  </si>
  <si>
    <t>кабельная220</t>
  </si>
  <si>
    <t>кабельная110</t>
  </si>
  <si>
    <t>воздушная35Деревянные опоры,1 цепь</t>
  </si>
  <si>
    <t>воздушная35Металлические опоры, 1 цепь</t>
  </si>
  <si>
    <t>воздушная35Ж/бетон опоры,1 цепь</t>
  </si>
  <si>
    <t>воздушная35Металлические опоры, 2 цепи</t>
  </si>
  <si>
    <t>воздушная35Ж/бетон опоры,2 цепи</t>
  </si>
  <si>
    <t xml:space="preserve"> 1 - 20 </t>
  </si>
  <si>
    <t>воздушная1 - 20 Деревянные опоры.</t>
  </si>
  <si>
    <t>дерево на ж/б пасынках</t>
  </si>
  <si>
    <t>воздушная1 - 20 Деревянные опоры на ж\б пасынках.</t>
  </si>
  <si>
    <t>ж/бетон, металл</t>
  </si>
  <si>
    <t>воздушная1 - 20 Ж/бетон, металлические опоры.</t>
  </si>
  <si>
    <t xml:space="preserve"> 20 -35</t>
  </si>
  <si>
    <t>кабельная20 -35</t>
  </si>
  <si>
    <t xml:space="preserve"> 3 - 10</t>
  </si>
  <si>
    <t>кабельная3 - 10</t>
  </si>
  <si>
    <t xml:space="preserve">0,4 кВ </t>
  </si>
  <si>
    <t>воздушная0,4Деревянные опоры.</t>
  </si>
  <si>
    <t>воздушная0,4Деревянные опоры на ж\б пасынках.</t>
  </si>
  <si>
    <t>воздушная0,4Ж/бетон, металлические опоры.</t>
  </si>
  <si>
    <t xml:space="preserve">до 1 кВ </t>
  </si>
  <si>
    <t>Объём воздушных линий электропередач (ВЛЭП) и кабельных линий электропередач (КЛЭП) в зависимости от протяженности, напряжения, конструктивного использования и материала</t>
  </si>
  <si>
    <t>5</t>
  </si>
  <si>
    <t>Протяжён-ность, км</t>
  </si>
  <si>
    <t>1.4. Уровень физического износа объектов электросетевого хозяйства сетевой организации</t>
  </si>
  <si>
    <t>здания</t>
  </si>
  <si>
    <t>Группа основных средств:</t>
  </si>
  <si>
    <t>сооружения</t>
  </si>
  <si>
    <t>машины и оборудование (кроме офисного)</t>
  </si>
  <si>
    <t>I</t>
  </si>
  <si>
    <t>II</t>
  </si>
  <si>
    <t>III</t>
  </si>
  <si>
    <t>категория надежности</t>
  </si>
  <si>
    <t>ФЛ</t>
  </si>
  <si>
    <t>ЮЛ</t>
  </si>
  <si>
    <t>3. Информация о качестве услуг по технологическому присоединению</t>
  </si>
  <si>
    <t>1. Объекты 110-35кВ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</si>
  <si>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</si>
  <si>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</si>
  <si>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с учетом присоединенных потребителей</t>
  </si>
  <si>
    <t>с учетом выданных технических условий</t>
  </si>
  <si>
    <t>3.1.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 для осуществления технологического присоединения в отчетном периоде, а также о прогнозах ее увеличения с разбивкой по структурным единицам сетевой организации и по уровням напряжения на основании инвестиционной программы такой организации (при наличии инвестпрограммы).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</si>
  <si>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периоде.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</si>
  <si>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</si>
  <si>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</si>
  <si>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</si>
  <si>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</si>
  <si>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</si>
  <si>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</si>
  <si>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</si>
  <si>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</si>
  <si>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</si>
  <si>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</si>
  <si>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</si>
  <si>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+7(3812)39-23-27</t>
  </si>
  <si>
    <t>+7(3812)39-22-52</t>
  </si>
  <si>
    <t>СН I (35 - 60 кВ)</t>
  </si>
  <si>
    <t>СН II (1 - 20 кВ)</t>
  </si>
  <si>
    <r>
      <t>Показатель средней продолжительности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</si>
  <si>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</si>
  <si>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 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</si>
  <si>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</si>
  <si>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t>2016 г.</t>
  </si>
  <si>
    <t>аннулирование заявки (договора) на технологическое присоединение</t>
  </si>
  <si>
    <t>+</t>
  </si>
  <si>
    <t>Аннулирование заявки (договора) на технологическое присоединение</t>
  </si>
  <si>
    <t>заявка аннулирована, договор рассторгнут</t>
  </si>
  <si>
    <t>заключен договор на технологическое присоединение</t>
  </si>
  <si>
    <t xml:space="preserve">осуществление технологического присоединения, заключение договора на услуги по передаче электроэнергии,организация  коммерческого учета </t>
  </si>
  <si>
    <t xml:space="preserve">ПАО "Омскшина"  за 2017 г. </t>
  </si>
  <si>
    <t>2017 г.</t>
  </si>
  <si>
    <t>17-0323</t>
  </si>
  <si>
    <t>направление потребителю проекта договора на технологическое присоединение, выдача ТУ</t>
  </si>
  <si>
    <t>ГПП-6 (Шинная-1)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</si>
</sst>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_-* #,##0.00[$€-1]_-;\-* #,##0.00[$€-1]_-;_-* &quot;-&quot;??[$€-1]_-"/>
    <numFmt numFmtId="167" formatCode="&quot;$&quot;#,##0_);[Red]\(&quot;$&quot;#,##0\)"/>
    <numFmt numFmtId="168" formatCode="#,##0.000"/>
    <numFmt numFmtId="169" formatCode="h:mm;@"/>
  </numFmts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9"/>
      <name val="Tahoma"/>
      <family val="2"/>
      <charset val="204"/>
    </font>
    <font>
      <sz val="1"/>
      <color theme="0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55"/>
      <name val="Tahoma"/>
      <family val="2"/>
      <charset val="204"/>
    </font>
    <font>
      <sz val="9"/>
      <color theme="0"/>
      <name val="Tahoma"/>
      <family val="2"/>
      <charset val="204"/>
    </font>
    <font>
      <sz val="10"/>
      <name val="Times New Roman CYR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theme="10"/>
      <name val="Arial Cyr"/>
      <family val="2"/>
      <charset val="204"/>
    </font>
    <font>
      <b/>
      <sz val="14"/>
      <name val="Franklin Gothic Medium"/>
      <family val="2"/>
      <charset val="204"/>
    </font>
    <font>
      <sz val="10"/>
      <color theme="1"/>
      <name val="Arial Cyr"/>
      <family val="2"/>
      <charset val="204"/>
    </font>
    <font>
      <sz val="9"/>
      <color indexed="11"/>
      <name val="Tahoma"/>
      <family val="2"/>
      <charset val="204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0" fillId="0" borderId="8" applyBorder="0">
      <alignment horizontal="center" vertical="center" wrapText="1"/>
    </xf>
    <xf numFmtId="0" fontId="13" fillId="0" borderId="0"/>
    <xf numFmtId="4" fontId="8" fillId="2" borderId="1" applyBorder="0">
      <alignment horizontal="right"/>
    </xf>
    <xf numFmtId="4" fontId="8" fillId="3" borderId="0" applyFont="0" applyBorder="0">
      <alignment horizontal="right"/>
    </xf>
    <xf numFmtId="0" fontId="14" fillId="0" borderId="0"/>
    <xf numFmtId="166" fontId="14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7" fillId="0" borderId="9" applyNumberFormat="0" applyAlignment="0">
      <protection locked="0"/>
    </xf>
    <xf numFmtId="167" fontId="18" fillId="0" borderId="0" applyFont="0" applyFill="0" applyBorder="0" applyAlignment="0" applyProtection="0"/>
    <xf numFmtId="0" fontId="19" fillId="0" borderId="0" applyFill="0" applyBorder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7" fillId="4" borderId="9" applyNumberFormat="0" applyAlignment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/>
    <xf numFmtId="0" fontId="19" fillId="0" borderId="0" applyFill="0" applyBorder="0" applyProtection="0">
      <alignment vertical="center"/>
    </xf>
    <xf numFmtId="0" fontId="19" fillId="0" borderId="0" applyFill="0" applyBorder="0" applyProtection="0">
      <alignment vertical="center"/>
    </xf>
    <xf numFmtId="49" fontId="24" fillId="5" borderId="10" applyNumberFormat="0">
      <alignment horizontal="center"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Border="0">
      <alignment horizontal="center" vertical="center" wrapText="1"/>
    </xf>
    <xf numFmtId="49" fontId="8" fillId="0" borderId="0" applyBorder="0">
      <alignment vertical="top"/>
    </xf>
    <xf numFmtId="0" fontId="1" fillId="0" borderId="0"/>
    <xf numFmtId="49" fontId="8" fillId="0" borderId="0" applyBorder="0">
      <alignment vertical="top"/>
    </xf>
    <xf numFmtId="0" fontId="30" fillId="0" borderId="0"/>
    <xf numFmtId="0" fontId="30" fillId="0" borderId="0"/>
    <xf numFmtId="0" fontId="31" fillId="6" borderId="0" applyNumberFormat="0" applyBorder="0" applyAlignment="0">
      <alignment horizontal="left" vertical="center"/>
    </xf>
    <xf numFmtId="0" fontId="31" fillId="6" borderId="0" applyNumberFormat="0" applyBorder="0" applyAlignment="0">
      <alignment horizontal="left" vertical="center"/>
    </xf>
    <xf numFmtId="0" fontId="5" fillId="0" borderId="0"/>
    <xf numFmtId="0" fontId="5" fillId="0" borderId="0"/>
    <xf numFmtId="0" fontId="5" fillId="0" borderId="0"/>
    <xf numFmtId="49" fontId="8" fillId="6" borderId="0" applyBorder="0">
      <alignment vertical="top"/>
    </xf>
    <xf numFmtId="0" fontId="1" fillId="0" borderId="0"/>
    <xf numFmtId="0" fontId="32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" fontId="8" fillId="3" borderId="0" applyBorder="0">
      <alignment horizontal="right"/>
    </xf>
    <xf numFmtId="4" fontId="8" fillId="3" borderId="0" applyFont="0" applyBorder="0">
      <alignment horizontal="right"/>
    </xf>
    <xf numFmtId="4" fontId="8" fillId="3" borderId="0" applyBorder="0">
      <alignment horizontal="right"/>
    </xf>
    <xf numFmtId="4" fontId="8" fillId="7" borderId="11" applyBorder="0">
      <alignment horizontal="right"/>
    </xf>
  </cellStyleXfs>
  <cellXfs count="313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9" fontId="0" fillId="0" borderId="1" xfId="1" applyFont="1" applyBorder="1"/>
    <xf numFmtId="0" fontId="2" fillId="0" borderId="0" xfId="0" applyFont="1"/>
    <xf numFmtId="0" fontId="0" fillId="0" borderId="0" xfId="0" applyAlignment="1">
      <alignment horizontal="center" vertical="top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8" fillId="0" borderId="0" xfId="4" applyFont="1" applyFill="1" applyProtection="1"/>
    <xf numFmtId="0" fontId="10" fillId="0" borderId="0" xfId="5" applyFont="1" applyFill="1" applyBorder="1" applyAlignment="1" applyProtection="1">
      <alignment vertical="center" wrapText="1"/>
    </xf>
    <xf numFmtId="0" fontId="10" fillId="0" borderId="0" xfId="5" applyFont="1" applyFill="1" applyBorder="1" applyAlignment="1" applyProtection="1">
      <alignment horizontal="center" vertical="center" wrapText="1"/>
    </xf>
    <xf numFmtId="49" fontId="11" fillId="0" borderId="0" xfId="5" applyNumberFormat="1" applyFont="1" applyFill="1" applyBorder="1" applyAlignment="1" applyProtection="1">
      <alignment horizontal="center" vertical="center" wrapText="1"/>
    </xf>
    <xf numFmtId="0" fontId="11" fillId="0" borderId="0" xfId="5" applyFont="1" applyFill="1" applyBorder="1" applyAlignment="1" applyProtection="1">
      <alignment horizontal="center" vertical="center" wrapText="1"/>
    </xf>
    <xf numFmtId="0" fontId="8" fillId="0" borderId="0" xfId="5" applyFont="1" applyFill="1" applyBorder="1" applyAlignment="1" applyProtection="1">
      <alignment horizontal="center" vertical="center" wrapText="1"/>
    </xf>
    <xf numFmtId="0" fontId="8" fillId="0" borderId="0" xfId="6" applyFont="1" applyFill="1" applyBorder="1" applyAlignment="1" applyProtection="1">
      <alignment horizontal="center" vertical="center" wrapText="1"/>
    </xf>
    <xf numFmtId="0" fontId="8" fillId="0" borderId="0" xfId="4" applyFont="1" applyFill="1" applyBorder="1"/>
    <xf numFmtId="4" fontId="8" fillId="0" borderId="0" xfId="7" applyNumberFormat="1" applyFont="1" applyFill="1" applyBorder="1" applyAlignment="1" applyProtection="1">
      <alignment horizontal="right" vertical="center"/>
    </xf>
    <xf numFmtId="4" fontId="8" fillId="0" borderId="0" xfId="8" applyNumberFormat="1" applyFont="1" applyFill="1" applyBorder="1" applyAlignment="1" applyProtection="1">
      <alignment horizontal="right" vertical="center"/>
    </xf>
    <xf numFmtId="0" fontId="0" fillId="0" borderId="0" xfId="0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4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right"/>
    </xf>
    <xf numFmtId="49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9" fontId="0" fillId="0" borderId="13" xfId="1" applyFont="1" applyBorder="1"/>
    <xf numFmtId="9" fontId="0" fillId="0" borderId="14" xfId="1" applyFont="1" applyBorder="1"/>
    <xf numFmtId="9" fontId="0" fillId="0" borderId="15" xfId="1" applyFont="1" applyBorder="1"/>
    <xf numFmtId="9" fontId="0" fillId="0" borderId="18" xfId="1" applyFont="1" applyBorder="1"/>
    <xf numFmtId="9" fontId="0" fillId="0" borderId="16" xfId="1" applyFont="1" applyBorder="1"/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9" fontId="0" fillId="0" borderId="19" xfId="1" applyFont="1" applyBorder="1"/>
    <xf numFmtId="9" fontId="0" fillId="0" borderId="3" xfId="1" applyFont="1" applyBorder="1"/>
    <xf numFmtId="9" fontId="0" fillId="0" borderId="20" xfId="1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3" xfId="3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4" xfId="0" applyFill="1" applyBorder="1" applyAlignment="1">
      <alignment vertical="top" wrapText="1"/>
    </xf>
    <xf numFmtId="0" fontId="0" fillId="0" borderId="1" xfId="0" applyFill="1" applyBorder="1"/>
    <xf numFmtId="0" fontId="0" fillId="0" borderId="1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0" fillId="0" borderId="2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6" fillId="0" borderId="0" xfId="2" applyFont="1" applyFill="1" applyBorder="1" applyAlignment="1" applyProtection="1">
      <alignment vertical="center" wrapText="1"/>
      <protection locked="0"/>
    </xf>
    <xf numFmtId="0" fontId="35" fillId="0" borderId="1" xfId="5" applyFont="1" applyFill="1" applyBorder="1" applyAlignment="1" applyProtection="1">
      <alignment horizontal="center" vertical="center" wrapText="1"/>
    </xf>
    <xf numFmtId="0" fontId="35" fillId="0" borderId="1" xfId="6" applyFont="1" applyFill="1" applyBorder="1" applyAlignment="1" applyProtection="1">
      <alignment horizontal="center" vertical="center"/>
    </xf>
    <xf numFmtId="0" fontId="35" fillId="0" borderId="1" xfId="6" applyFont="1" applyFill="1" applyBorder="1" applyAlignment="1" applyProtection="1">
      <alignment horizontal="center" vertical="center" wrapText="1"/>
    </xf>
    <xf numFmtId="0" fontId="36" fillId="0" borderId="11" xfId="5" applyFont="1" applyFill="1" applyBorder="1" applyAlignment="1" applyProtection="1">
      <alignment horizontal="center" vertical="center" wrapText="1"/>
    </xf>
    <xf numFmtId="0" fontId="37" fillId="0" borderId="17" xfId="5" applyFont="1" applyFill="1" applyBorder="1" applyAlignment="1" applyProtection="1">
      <alignment horizontal="center" vertical="center" wrapText="1"/>
    </xf>
    <xf numFmtId="0" fontId="37" fillId="0" borderId="12" xfId="5" applyFont="1" applyFill="1" applyBorder="1" applyAlignment="1" applyProtection="1">
      <alignment horizontal="center" vertical="center" wrapText="1"/>
    </xf>
    <xf numFmtId="0" fontId="35" fillId="0" borderId="15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8" xfId="0" applyFont="1" applyFill="1" applyBorder="1"/>
    <xf numFmtId="0" fontId="0" fillId="0" borderId="18" xfId="0" applyFont="1" applyFill="1" applyBorder="1" applyAlignment="1">
      <alignment horizontal="center"/>
    </xf>
    <xf numFmtId="165" fontId="6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19" xfId="3" applyFont="1" applyFill="1" applyBorder="1" applyAlignment="1" applyProtection="1">
      <alignment horizontal="center" vertical="center" wrapText="1"/>
      <protection locked="0"/>
    </xf>
    <xf numFmtId="0" fontId="7" fillId="0" borderId="20" xfId="3" applyFont="1" applyFill="1" applyBorder="1" applyAlignment="1" applyProtection="1">
      <alignment horizontal="center" vertical="center" wrapText="1"/>
      <protection locked="0"/>
    </xf>
    <xf numFmtId="165" fontId="6" fillId="0" borderId="16" xfId="3" applyNumberFormat="1" applyFont="1" applyFill="1" applyBorder="1" applyAlignment="1" applyProtection="1">
      <alignment horizontal="center" vertical="center" wrapText="1"/>
      <protection locked="0"/>
    </xf>
    <xf numFmtId="0" fontId="35" fillId="0" borderId="3" xfId="5" applyFont="1" applyFill="1" applyBorder="1" applyAlignment="1" applyProtection="1">
      <alignment horizontal="center" vertical="center" wrapText="1"/>
    </xf>
    <xf numFmtId="49" fontId="37" fillId="0" borderId="15" xfId="5" applyNumberFormat="1" applyFont="1" applyFill="1" applyBorder="1" applyAlignment="1" applyProtection="1">
      <alignment horizontal="center" vertical="center" wrapText="1"/>
    </xf>
    <xf numFmtId="49" fontId="37" fillId="0" borderId="18" xfId="5" applyNumberFormat="1" applyFont="1" applyFill="1" applyBorder="1" applyAlignment="1" applyProtection="1">
      <alignment horizontal="center" vertical="center" wrapText="1"/>
    </xf>
    <xf numFmtId="49" fontId="37" fillId="0" borderId="16" xfId="5" applyNumberFormat="1" applyFont="1" applyFill="1" applyBorder="1" applyAlignment="1" applyProtection="1">
      <alignment horizontal="center" vertical="center" wrapText="1"/>
    </xf>
    <xf numFmtId="0" fontId="0" fillId="0" borderId="18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1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" xfId="0" applyFill="1" applyBorder="1"/>
    <xf numFmtId="0" fontId="0" fillId="0" borderId="18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8" fontId="6" fillId="0" borderId="18" xfId="2" applyNumberFormat="1" applyFont="1" applyFill="1" applyBorder="1" applyAlignment="1" applyProtection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0" fillId="0" borderId="26" xfId="0" applyFill="1" applyBorder="1" applyAlignment="1">
      <alignment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0" fillId="0" borderId="19" xfId="0" applyFill="1" applyBorder="1" applyAlignment="1">
      <alignment horizontal="center" vertical="top"/>
    </xf>
    <xf numFmtId="9" fontId="0" fillId="0" borderId="20" xfId="1" applyFont="1" applyFill="1" applyBorder="1"/>
    <xf numFmtId="49" fontId="0" fillId="0" borderId="13" xfId="0" applyNumberFormat="1" applyFill="1" applyBorder="1" applyAlignment="1">
      <alignment horizontal="center" vertical="center"/>
    </xf>
    <xf numFmtId="9" fontId="0" fillId="0" borderId="14" xfId="1" applyFont="1" applyFill="1" applyBorder="1"/>
    <xf numFmtId="0" fontId="0" fillId="0" borderId="13" xfId="0" applyFill="1" applyBorder="1" applyAlignment="1">
      <alignment horizontal="center" vertical="top"/>
    </xf>
    <xf numFmtId="49" fontId="0" fillId="0" borderId="15" xfId="0" applyNumberFormat="1" applyFill="1" applyBorder="1" applyAlignment="1">
      <alignment horizontal="center" vertical="center"/>
    </xf>
    <xf numFmtId="0" fontId="0" fillId="0" borderId="25" xfId="0" applyFill="1" applyBorder="1" applyAlignment="1">
      <alignment vertical="top" wrapText="1"/>
    </xf>
    <xf numFmtId="9" fontId="0" fillId="0" borderId="16" xfId="1" applyFont="1" applyFill="1" applyBorder="1"/>
    <xf numFmtId="0" fontId="2" fillId="0" borderId="2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0" xfId="0" applyBorder="1"/>
    <xf numFmtId="0" fontId="0" fillId="0" borderId="34" xfId="0" applyBorder="1"/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36" xfId="0" applyBorder="1" applyAlignment="1">
      <alignment horizontal="left" vertical="top" wrapText="1"/>
    </xf>
    <xf numFmtId="0" fontId="0" fillId="0" borderId="36" xfId="0" applyBorder="1"/>
    <xf numFmtId="0" fontId="0" fillId="0" borderId="26" xfId="0" applyBorder="1"/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45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0" fillId="0" borderId="3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24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41" xfId="0" applyNumberFormat="1" applyBorder="1" applyAlignment="1">
      <alignment horizontal="center"/>
    </xf>
    <xf numFmtId="14" fontId="0" fillId="0" borderId="45" xfId="0" applyNumberFormat="1" applyBorder="1" applyAlignment="1">
      <alignment horizontal="center"/>
    </xf>
    <xf numFmtId="14" fontId="0" fillId="0" borderId="42" xfId="0" applyNumberForma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19" xfId="0" applyFill="1" applyBorder="1"/>
    <xf numFmtId="0" fontId="0" fillId="0" borderId="20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/>
    <xf numFmtId="1" fontId="0" fillId="0" borderId="1" xfId="0" applyNumberFormat="1" applyFont="1" applyFill="1" applyBorder="1" applyAlignment="1">
      <alignment horizontal="center"/>
    </xf>
    <xf numFmtId="9" fontId="0" fillId="0" borderId="1" xfId="1" applyFont="1" applyFill="1" applyBorder="1"/>
    <xf numFmtId="165" fontId="0" fillId="0" borderId="1" xfId="0" applyNumberFormat="1" applyFont="1" applyFill="1" applyBorder="1" applyAlignment="1">
      <alignment horizontal="center"/>
    </xf>
    <xf numFmtId="165" fontId="0" fillId="0" borderId="18" xfId="0" applyNumberFormat="1" applyFont="1" applyFill="1" applyBorder="1" applyAlignment="1">
      <alignment horizontal="center"/>
    </xf>
    <xf numFmtId="9" fontId="0" fillId="0" borderId="18" xfId="1" applyFont="1" applyFill="1" applyBorder="1"/>
    <xf numFmtId="0" fontId="8" fillId="0" borderId="0" xfId="4" applyFont="1" applyFill="1"/>
    <xf numFmtId="4" fontId="35" fillId="0" borderId="20" xfId="7" applyNumberFormat="1" applyFont="1" applyFill="1" applyBorder="1" applyAlignment="1" applyProtection="1">
      <alignment horizontal="right" vertical="center"/>
    </xf>
    <xf numFmtId="0" fontId="12" fillId="0" borderId="0" xfId="4" applyFont="1" applyFill="1"/>
    <xf numFmtId="4" fontId="35" fillId="0" borderId="14" xfId="7" applyNumberFormat="1" applyFont="1" applyFill="1" applyBorder="1" applyAlignment="1" applyProtection="1">
      <alignment horizontal="right" vertical="center"/>
    </xf>
    <xf numFmtId="4" fontId="35" fillId="0" borderId="16" xfId="7" applyNumberFormat="1" applyFont="1" applyFill="1" applyBorder="1" applyAlignment="1" applyProtection="1">
      <alignment horizontal="right" vertical="center"/>
    </xf>
    <xf numFmtId="0" fontId="0" fillId="0" borderId="1" xfId="0" applyFill="1" applyBorder="1" applyAlignment="1">
      <alignment horizontal="right"/>
    </xf>
    <xf numFmtId="1" fontId="0" fillId="0" borderId="3" xfId="0" applyNumberFormat="1" applyFont="1" applyFill="1" applyBorder="1"/>
    <xf numFmtId="1" fontId="0" fillId="0" borderId="3" xfId="0" applyNumberFormat="1" applyFont="1" applyFill="1" applyBorder="1" applyAlignment="1">
      <alignment horizontal="center"/>
    </xf>
    <xf numFmtId="1" fontId="0" fillId="0" borderId="20" xfId="0" applyNumberFormat="1" applyFont="1" applyFill="1" applyBorder="1" applyAlignment="1">
      <alignment horizontal="center"/>
    </xf>
    <xf numFmtId="165" fontId="0" fillId="0" borderId="1" xfId="0" applyNumberFormat="1" applyFont="1" applyFill="1" applyBorder="1"/>
    <xf numFmtId="1" fontId="0" fillId="0" borderId="14" xfId="0" applyNumberFormat="1" applyFont="1" applyFill="1" applyBorder="1" applyAlignment="1">
      <alignment horizontal="center"/>
    </xf>
    <xf numFmtId="165" fontId="0" fillId="0" borderId="18" xfId="0" applyNumberFormat="1" applyFont="1" applyFill="1" applyBorder="1"/>
    <xf numFmtId="1" fontId="0" fillId="0" borderId="18" xfId="0" applyNumberFormat="1" applyFont="1" applyFill="1" applyBorder="1" applyAlignment="1">
      <alignment horizontal="center"/>
    </xf>
    <xf numFmtId="1" fontId="0" fillId="0" borderId="16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4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0" fillId="0" borderId="4" xfId="0" applyFill="1" applyBorder="1"/>
    <xf numFmtId="0" fontId="0" fillId="0" borderId="15" xfId="0" applyFill="1" applyBorder="1" applyAlignment="1">
      <alignment horizontal="center" vertical="top"/>
    </xf>
    <xf numFmtId="0" fontId="0" fillId="0" borderId="39" xfId="0" applyFill="1" applyBorder="1" applyAlignment="1">
      <alignment horizontal="right"/>
    </xf>
    <xf numFmtId="49" fontId="0" fillId="0" borderId="40" xfId="0" applyNumberFormat="1" applyFill="1" applyBorder="1" applyAlignment="1">
      <alignment horizontal="right"/>
    </xf>
    <xf numFmtId="0" fontId="0" fillId="0" borderId="40" xfId="0" applyFill="1" applyBorder="1" applyAlignment="1">
      <alignment horizontal="right"/>
    </xf>
    <xf numFmtId="0" fontId="0" fillId="0" borderId="38" xfId="0" applyFill="1" applyBorder="1" applyAlignment="1">
      <alignment horizontal="right"/>
    </xf>
    <xf numFmtId="0" fontId="0" fillId="0" borderId="13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4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39" fillId="0" borderId="0" xfId="0" applyFont="1" applyAlignment="1">
      <alignment horizontal="right"/>
    </xf>
    <xf numFmtId="169" fontId="0" fillId="0" borderId="32" xfId="0" applyNumberFormat="1" applyBorder="1" applyAlignment="1">
      <alignment horizontal="center"/>
    </xf>
    <xf numFmtId="169" fontId="0" fillId="0" borderId="5" xfId="0" applyNumberFormat="1" applyBorder="1" applyAlignment="1">
      <alignment horizontal="center"/>
    </xf>
    <xf numFmtId="169" fontId="0" fillId="0" borderId="46" xfId="0" applyNumberFormat="1" applyBorder="1" applyAlignment="1">
      <alignment horizontal="center"/>
    </xf>
    <xf numFmtId="168" fontId="0" fillId="0" borderId="3" xfId="0" applyNumberFormat="1" applyBorder="1"/>
    <xf numFmtId="168" fontId="0" fillId="0" borderId="3" xfId="0" applyNumberFormat="1" applyFill="1" applyBorder="1"/>
    <xf numFmtId="168" fontId="0" fillId="0" borderId="1" xfId="0" applyNumberFormat="1" applyBorder="1"/>
    <xf numFmtId="168" fontId="0" fillId="0" borderId="18" xfId="0" applyNumberFormat="1" applyBorder="1"/>
    <xf numFmtId="0" fontId="0" fillId="0" borderId="0" xfId="0" applyNumberForma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5" fillId="0" borderId="27" xfId="6" applyFont="1" applyFill="1" applyBorder="1" applyAlignment="1" applyProtection="1">
      <alignment horizontal="center" vertical="center"/>
    </xf>
    <xf numFmtId="0" fontId="35" fillId="0" borderId="21" xfId="6" applyFont="1" applyFill="1" applyBorder="1" applyAlignment="1" applyProtection="1">
      <alignment horizontal="center" vertical="center"/>
    </xf>
    <xf numFmtId="0" fontId="35" fillId="0" borderId="19" xfId="6" applyFont="1" applyFill="1" applyBorder="1" applyAlignment="1" applyProtection="1">
      <alignment horizontal="center" vertical="center"/>
    </xf>
    <xf numFmtId="0" fontId="35" fillId="0" borderId="2" xfId="6" applyFont="1" applyFill="1" applyBorder="1" applyAlignment="1" applyProtection="1">
      <alignment horizontal="center" vertical="center"/>
    </xf>
    <xf numFmtId="0" fontId="35" fillId="0" borderId="7" xfId="6" applyFont="1" applyFill="1" applyBorder="1" applyAlignment="1" applyProtection="1">
      <alignment horizontal="center" vertical="center"/>
    </xf>
    <xf numFmtId="0" fontId="35" fillId="0" borderId="3" xfId="6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0" fontId="9" fillId="0" borderId="0" xfId="4" applyFont="1" applyFill="1" applyBorder="1" applyAlignment="1">
      <alignment horizontal="center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3" applyFont="1" applyFill="1" applyBorder="1" applyAlignment="1" applyProtection="1">
      <alignment horizontal="center" vertical="center" wrapText="1"/>
      <protection locked="0"/>
    </xf>
    <xf numFmtId="0" fontId="6" fillId="0" borderId="21" xfId="3" applyFont="1" applyFill="1" applyBorder="1" applyAlignment="1" applyProtection="1">
      <alignment horizontal="center" vertical="center" wrapText="1"/>
      <protection locked="0"/>
    </xf>
    <xf numFmtId="0" fontId="6" fillId="0" borderId="29" xfId="3" applyFont="1" applyFill="1" applyBorder="1" applyAlignment="1" applyProtection="1">
      <alignment horizontal="center" vertical="center" wrapText="1"/>
      <protection locked="0"/>
    </xf>
    <xf numFmtId="0" fontId="6" fillId="0" borderId="28" xfId="3" applyFont="1" applyFill="1" applyBorder="1" applyAlignment="1" applyProtection="1">
      <alignment horizontal="center" vertical="center" wrapText="1"/>
      <protection locked="0"/>
    </xf>
    <xf numFmtId="0" fontId="6" fillId="0" borderId="7" xfId="3" applyFont="1" applyFill="1" applyBorder="1" applyAlignment="1" applyProtection="1">
      <alignment horizontal="center" vertical="center" wrapText="1"/>
      <protection locked="0"/>
    </xf>
    <xf numFmtId="0" fontId="6" fillId="0" borderId="30" xfId="3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17" xfId="3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center" vertical="top" wrapText="1"/>
    </xf>
    <xf numFmtId="0" fontId="2" fillId="0" borderId="17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center" vertical="top" wrapText="1"/>
    </xf>
    <xf numFmtId="0" fontId="2" fillId="0" borderId="14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0" fillId="0" borderId="0" xfId="0" applyNumberFormat="1" applyAlignment="1">
      <alignment horizontal="left" vertical="top" wrapText="1"/>
    </xf>
    <xf numFmtId="0" fontId="6" fillId="0" borderId="24" xfId="3" applyFont="1" applyFill="1" applyBorder="1" applyAlignment="1" applyProtection="1">
      <alignment horizontal="center" vertical="center" wrapText="1"/>
      <protection locked="0"/>
    </xf>
    <xf numFmtId="0" fontId="6" fillId="0" borderId="32" xfId="3" applyFont="1" applyFill="1" applyBorder="1" applyAlignment="1" applyProtection="1">
      <alignment horizontal="center" vertical="center" wrapText="1"/>
      <protection locked="0"/>
    </xf>
    <xf numFmtId="168" fontId="6" fillId="0" borderId="24" xfId="2" applyNumberFormat="1" applyFont="1" applyFill="1" applyBorder="1" applyAlignment="1" applyProtection="1">
      <alignment horizontal="center" vertical="center" wrapText="1"/>
      <protection locked="0"/>
    </xf>
    <xf numFmtId="168" fontId="6" fillId="0" borderId="33" xfId="2" applyNumberFormat="1" applyFont="1" applyFill="1" applyBorder="1" applyAlignment="1" applyProtection="1">
      <alignment horizontal="center" vertical="center" wrapText="1"/>
      <protection locked="0"/>
    </xf>
    <xf numFmtId="168" fontId="6" fillId="0" borderId="22" xfId="2" applyNumberFormat="1" applyFont="1" applyFill="1" applyBorder="1" applyAlignment="1" applyProtection="1">
      <alignment horizontal="center" vertical="center" wrapText="1"/>
    </xf>
    <xf numFmtId="168" fontId="6" fillId="0" borderId="34" xfId="2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left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</cellXfs>
  <cellStyles count="64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МОДЕЛЬ_1 (2)_PR.PROG.WARM.NOTCOMBI.2012.2.16_v1.4(04.04.11) " xfId="16"/>
    <cellStyle name="_МОДЕЛЬ_1 (2)_Книга2_PR.PROG.WARM.NOTCOMBI.2012.2.16_v1.4(04.04.11) " xfId="17"/>
    <cellStyle name="_пр 5 тариф RAB_PR.PROG.WARM.NOTCOMBI.2012.2.16_v1.4(04.04.11) " xfId="18"/>
    <cellStyle name="_пр 5 тариф RAB_Книга2_PR.PROG.WARM.NOTCOMBI.2012.2.16_v1.4(04.04.11) " xfId="19"/>
    <cellStyle name="_Расчет RAB_22072008_PR.PROG.WARM.NOTCOMBI.2012.2.16_v1.4(04.04.11) " xfId="20"/>
    <cellStyle name="_Расчет RAB_22072008_Книга2_PR.PROG.WARM.NOTCOMBI.2012.2.16_v1.4(04.04.11) " xfId="21"/>
    <cellStyle name="_Расчет RAB_Лен и МОЭСК_с 2010 года_14.04.2009_со сглаж_version 3.0_без ФСК_PR.PROG.WARM.NOTCOMBI.2012.2.16_v1.4(04.04.11) " xfId="22"/>
    <cellStyle name="_Расчет RAB_Лен и МОЭСК_с 2010 года_14.04.2009_со сглаж_version 3.0_без ФСК_Книга2_PR.PROG.WARM.NOTCOMBI.2012.2.16_v1.4(04.04.11) " xfId="23"/>
    <cellStyle name="Cells 2" xfId="24"/>
    <cellStyle name="Currency [0]" xfId="25"/>
    <cellStyle name="Currency2" xfId="26"/>
    <cellStyle name="Followed Hyperlink" xfId="27"/>
    <cellStyle name="Header 3" xfId="28"/>
    <cellStyle name="Hyperlink" xfId="29"/>
    <cellStyle name="normal" xfId="30"/>
    <cellStyle name="Normal1" xfId="31"/>
    <cellStyle name="Normal2" xfId="32"/>
    <cellStyle name="Percent1" xfId="33"/>
    <cellStyle name="Title 4" xfId="34"/>
    <cellStyle name="Гиперссылка 2" xfId="35"/>
    <cellStyle name="Гиперссылка 2 2" xfId="36"/>
    <cellStyle name="Гиперссылка 4" xfId="37"/>
    <cellStyle name="Гиперссылка 5" xfId="38"/>
    <cellStyle name="Гиперссылка 6" xfId="39"/>
    <cellStyle name="Заголовок" xfId="40"/>
    <cellStyle name="ЗаголовокСтолбца" xfId="5"/>
    <cellStyle name="Значение" xfId="7"/>
    <cellStyle name="Обычный" xfId="0" builtinId="0"/>
    <cellStyle name="Обычный 10" xfId="41"/>
    <cellStyle name="Обычный 11 3" xfId="42"/>
    <cellStyle name="Обычный 13" xfId="6"/>
    <cellStyle name="Обычный 13 2" xfId="43"/>
    <cellStyle name="Обычный 13 3" xfId="44"/>
    <cellStyle name="Обычный 2" xfId="4"/>
    <cellStyle name="Обычный 2 2" xfId="45"/>
    <cellStyle name="Обычный 2 2 2" xfId="46"/>
    <cellStyle name="Обычный 2 3" xfId="47"/>
    <cellStyle name="Обычный 2_наш последний RAB (28.09.10)" xfId="48"/>
    <cellStyle name="Обычный 3" xfId="49"/>
    <cellStyle name="Обычный 3 2" xfId="50"/>
    <cellStyle name="Обычный 3 3" xfId="51"/>
    <cellStyle name="Обычный 4" xfId="52"/>
    <cellStyle name="Обычный 4 2 2" xfId="53"/>
    <cellStyle name="Обычный 9 2" xfId="54"/>
    <cellStyle name="Обычный_ГорЭС" xfId="2"/>
    <cellStyle name="Обычный_МЭС" xfId="3"/>
    <cellStyle name="Процентный" xfId="1" builtinId="5"/>
    <cellStyle name="Процентный 5" xfId="55"/>
    <cellStyle name="Процентный 5 2" xfId="56"/>
    <cellStyle name="Финансовый 3" xfId="57"/>
    <cellStyle name="Финансовый 3 2" xfId="58"/>
    <cellStyle name="Финансовый 4 2" xfId="59"/>
    <cellStyle name="Формула" xfId="60"/>
    <cellStyle name="Формула 3" xfId="61"/>
    <cellStyle name="Формула_GRES.2007.5" xfId="62"/>
    <cellStyle name="Формула_НВВ - сети долгосрочный (15.07) - передано на оформление" xfId="8"/>
    <cellStyle name="ФормулаВБ" xfId="63"/>
  </cellStyles>
  <dxfs count="0"/>
  <tableStyles count="0" defaultTableStyle="TableStyleMedium9" defaultPivotStyle="PivotStyleLight16"/>
  <colors>
    <mruColors>
      <color rgb="FF00FF99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5/&#1090;&#1077;&#1093;_&#1095;&#1072;&#1089;&#1090;&#1100;/PASSPORT.EE.NE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modInstruction"/>
      <sheetName val="Лог обновления"/>
      <sheetName val="Титульный"/>
      <sheetName val="Фидеры"/>
      <sheetName val="Линии"/>
      <sheetName val="Границы Фидеров"/>
      <sheetName val="P 2.1"/>
      <sheetName val="Комментарии"/>
      <sheetName val="Проверка"/>
      <sheetName val="modReestr"/>
      <sheetName val="modfrmReestr"/>
      <sheetName val="REESTR_FILTERED"/>
      <sheetName val="modfrmCheckUpdates"/>
      <sheetName val="modfrmDateChoose"/>
      <sheetName val="modDateChoose"/>
      <sheetName val="modIHLCommandBar"/>
      <sheetName val="SheetForSpecialPaste"/>
      <sheetName val="modCommonProv"/>
      <sheetName val="modProvGeneralProc"/>
      <sheetName val="modProv"/>
      <sheetName val="modfrmSelectRegion"/>
      <sheetName val="REESTR_ORG"/>
      <sheetName val="TEHSHEET"/>
      <sheetName val="REESTR_EE_SUBSTETION"/>
      <sheetName val="AllSheetsInThisWorkbook"/>
      <sheetName val="REESTR_EE_SUBSTETION_FILTER"/>
      <sheetName val="modUpdTemplMain"/>
      <sheetName val="modFixUnfixTableArea"/>
      <sheetName val="mod_03"/>
      <sheetName val="mod_04"/>
      <sheetName val="mod_COMS"/>
      <sheetName val="mod_Tit"/>
      <sheetName val="REESTR_ADDED_ORG"/>
      <sheetName val="et_union"/>
      <sheetName val="modMenuWs"/>
      <sheetName val="mod_01"/>
      <sheetName val="modServiceModule"/>
      <sheetName val="modGADRSetting"/>
      <sheetName val="modGADR"/>
      <sheetName val="modfrmReestrEESubstation"/>
      <sheetName val="modReestrEESubstation"/>
      <sheetName val="modfrmGadrOrReestr"/>
      <sheetName val="modfrmTemplOrReestr"/>
      <sheetName val="REESTR_EE_FIDER"/>
      <sheetName val="REESTR_EE_FIDER_FILTER"/>
      <sheetName val="modfrmReestrEEFider"/>
      <sheetName val="modReestrEEFider"/>
      <sheetName val="FIDER_LIST_FOR_FORM"/>
      <sheetName val="FIDER_LIST_FOR_FORM_FILTER"/>
      <sheetName val="modfrmFiderList"/>
      <sheetName val="modInfo"/>
    </sheetNames>
    <sheetDataSet>
      <sheetData sheetId="0" refreshError="1"/>
      <sheetData sheetId="1" refreshError="1"/>
      <sheetData sheetId="2" refreshError="1"/>
      <sheetData sheetId="3">
        <row r="9">
          <cell r="F9" t="str">
            <v>Омская область</v>
          </cell>
        </row>
        <row r="12">
          <cell r="F12">
            <v>2013</v>
          </cell>
        </row>
        <row r="21">
          <cell r="F21" t="str">
            <v>ОАО "Омскшина"</v>
          </cell>
        </row>
        <row r="23">
          <cell r="F23" t="str">
            <v>5506007419</v>
          </cell>
        </row>
        <row r="24">
          <cell r="F24" t="str">
            <v>554250001</v>
          </cell>
        </row>
      </sheetData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F1" t="str">
            <v>Январь</v>
          </cell>
        </row>
        <row r="2">
          <cell r="F2" t="str">
            <v>Февраль</v>
          </cell>
          <cell r="S2">
            <v>1</v>
          </cell>
        </row>
        <row r="3">
          <cell r="F3" t="str">
            <v>Март</v>
          </cell>
          <cell r="P3" t="str">
            <v>да</v>
          </cell>
          <cell r="S3">
            <v>2</v>
          </cell>
          <cell r="Z3" t="str">
            <v>собственность</v>
          </cell>
        </row>
        <row r="4">
          <cell r="F4" t="str">
            <v>Апрель</v>
          </cell>
          <cell r="P4" t="str">
            <v>нет</v>
          </cell>
          <cell r="S4">
            <v>3</v>
          </cell>
          <cell r="Z4" t="str">
            <v>аренда</v>
          </cell>
        </row>
        <row r="5">
          <cell r="F5" t="str">
            <v>Май</v>
          </cell>
          <cell r="S5">
            <v>4</v>
          </cell>
          <cell r="Z5" t="str">
            <v>хозяйственное ведение</v>
          </cell>
        </row>
        <row r="6">
          <cell r="F6" t="str">
            <v>Июнь</v>
          </cell>
          <cell r="S6">
            <v>5</v>
          </cell>
          <cell r="Z6" t="str">
            <v>оперативное управление</v>
          </cell>
        </row>
        <row r="7">
          <cell r="F7" t="str">
            <v>Июль</v>
          </cell>
          <cell r="S7">
            <v>6</v>
          </cell>
          <cell r="Z7" t="str">
            <v>безвозмездное пользование</v>
          </cell>
          <cell r="AV7" t="str">
            <v>воздушная1150Металлические опоры.</v>
          </cell>
          <cell r="AW7">
            <v>8</v>
          </cell>
        </row>
        <row r="8">
          <cell r="F8" t="str">
            <v>Август</v>
          </cell>
          <cell r="S8">
            <v>7</v>
          </cell>
          <cell r="Z8" t="str">
            <v>концессионное соглашение</v>
          </cell>
          <cell r="AV8" t="str">
            <v>воздушная750Металлические опоры, 1 цепь</v>
          </cell>
          <cell r="AW8">
            <v>6</v>
          </cell>
          <cell r="BF8" t="str">
            <v>воздушная0,4</v>
          </cell>
          <cell r="BG8">
            <v>0.4</v>
          </cell>
          <cell r="BK8" t="str">
            <v>кабельная0,4</v>
          </cell>
          <cell r="BL8" t="str">
            <v>до 1</v>
          </cell>
        </row>
        <row r="9">
          <cell r="F9" t="str">
            <v>Сентябрь</v>
          </cell>
          <cell r="S9">
            <v>8</v>
          </cell>
          <cell r="Z9" t="str">
            <v>лизинг</v>
          </cell>
          <cell r="AV9" t="str">
            <v>воздушная400-500Металлические опоры, 1 цепь</v>
          </cell>
          <cell r="AW9">
            <v>4</v>
          </cell>
          <cell r="BF9" t="str">
            <v>воздушная3</v>
          </cell>
          <cell r="BG9" t="str">
            <v xml:space="preserve">1 - 20 </v>
          </cell>
          <cell r="BK9" t="str">
            <v>кабельная3</v>
          </cell>
          <cell r="BL9" t="str">
            <v>3 - 10</v>
          </cell>
        </row>
        <row r="10">
          <cell r="F10" t="str">
            <v>Октябрь</v>
          </cell>
          <cell r="S10">
            <v>9</v>
          </cell>
          <cell r="Z10" t="str">
            <v>инвестиционный договор</v>
          </cell>
          <cell r="AV10" t="str">
            <v>воздушная400-500Ж/бетон опоры,1 цепь</v>
          </cell>
          <cell r="AW10">
            <v>3</v>
          </cell>
          <cell r="BF10" t="str">
            <v>воздушная6</v>
          </cell>
          <cell r="BG10" t="str">
            <v xml:space="preserve">1 - 20 </v>
          </cell>
          <cell r="BK10" t="str">
            <v>кабельная6</v>
          </cell>
          <cell r="BL10" t="str">
            <v>3 - 10</v>
          </cell>
        </row>
        <row r="11">
          <cell r="F11" t="str">
            <v>Ноябрь</v>
          </cell>
          <cell r="S11">
            <v>10</v>
          </cell>
          <cell r="AV11" t="str">
            <v>воздушная330Металлические опоры, 1 цепь</v>
          </cell>
          <cell r="AW11">
            <v>2.2999999999999998</v>
          </cell>
          <cell r="BF11" t="str">
            <v>воздушная10</v>
          </cell>
          <cell r="BG11" t="str">
            <v xml:space="preserve">1 - 20 </v>
          </cell>
          <cell r="BK11" t="str">
            <v>кабельная10</v>
          </cell>
          <cell r="BL11" t="str">
            <v>3 - 10</v>
          </cell>
        </row>
        <row r="12">
          <cell r="F12" t="str">
            <v>Декабрь</v>
          </cell>
          <cell r="S12">
            <v>11</v>
          </cell>
          <cell r="AV12" t="str">
            <v>воздушная330Ж/бетон опоры,1 цепь</v>
          </cell>
          <cell r="AW12">
            <v>1.7</v>
          </cell>
          <cell r="BF12" t="str">
            <v>воздушная15</v>
          </cell>
          <cell r="BG12" t="str">
            <v xml:space="preserve">1 - 20 </v>
          </cell>
          <cell r="BK12" t="str">
            <v>кабельная15</v>
          </cell>
        </row>
        <row r="13">
          <cell r="S13">
            <v>12</v>
          </cell>
          <cell r="AV13" t="str">
            <v>воздушная330Металлические опоры, 2 цепи</v>
          </cell>
          <cell r="AW13">
            <v>2.9</v>
          </cell>
          <cell r="BF13" t="str">
            <v>воздушная20</v>
          </cell>
          <cell r="BG13" t="str">
            <v xml:space="preserve">1 - 20 </v>
          </cell>
          <cell r="BK13" t="str">
            <v>кабельная20</v>
          </cell>
          <cell r="BL13" t="str">
            <v>20 -35</v>
          </cell>
        </row>
        <row r="14">
          <cell r="S14">
            <v>13</v>
          </cell>
          <cell r="AV14" t="str">
            <v>воздушная330Ж/бетон опоры,2 цепи</v>
          </cell>
          <cell r="AW14">
            <v>2.1</v>
          </cell>
          <cell r="BF14" t="str">
            <v>воздушная24</v>
          </cell>
          <cell r="BK14" t="str">
            <v>кабельная24</v>
          </cell>
          <cell r="BL14" t="str">
            <v>20 -35</v>
          </cell>
        </row>
        <row r="15">
          <cell r="S15">
            <v>14</v>
          </cell>
          <cell r="AV15" t="str">
            <v>воздушная220Деревянные опоры,1 цепь</v>
          </cell>
          <cell r="AW15">
            <v>2.6</v>
          </cell>
          <cell r="BF15" t="str">
            <v>воздушная27</v>
          </cell>
          <cell r="BK15" t="str">
            <v>кабельная27</v>
          </cell>
          <cell r="BL15" t="str">
            <v>20 -35</v>
          </cell>
        </row>
        <row r="16">
          <cell r="S16">
            <v>15</v>
          </cell>
          <cell r="AV16" t="str">
            <v>воздушная220Металлические опоры, 1 цепь</v>
          </cell>
          <cell r="AW16">
            <v>2.1</v>
          </cell>
          <cell r="BF16" t="str">
            <v>воздушная35</v>
          </cell>
          <cell r="BG16">
            <v>35</v>
          </cell>
          <cell r="BK16" t="str">
            <v>кабельная35</v>
          </cell>
          <cell r="BL16" t="str">
            <v>20 -35</v>
          </cell>
        </row>
        <row r="17">
          <cell r="S17">
            <v>16</v>
          </cell>
          <cell r="AV17" t="str">
            <v>воздушная220Ж/бетон опоры,1 цепь</v>
          </cell>
          <cell r="AW17">
            <v>1.4</v>
          </cell>
          <cell r="BF17" t="str">
            <v>воздушная110</v>
          </cell>
          <cell r="BG17" t="str">
            <v>110-150</v>
          </cell>
          <cell r="BK17" t="str">
            <v>кабельная110</v>
          </cell>
          <cell r="BL17">
            <v>110</v>
          </cell>
        </row>
        <row r="18">
          <cell r="S18">
            <v>17</v>
          </cell>
          <cell r="AV18" t="str">
            <v>воздушная220Металлические опоры, 2 цепи</v>
          </cell>
          <cell r="AW18">
            <v>2.7</v>
          </cell>
          <cell r="BF18" t="str">
            <v>воздушная150</v>
          </cell>
          <cell r="BG18" t="str">
            <v>110-150</v>
          </cell>
          <cell r="BK18" t="str">
            <v>кабельная150</v>
          </cell>
        </row>
        <row r="19">
          <cell r="S19">
            <v>18</v>
          </cell>
          <cell r="AV19" t="str">
            <v>воздушная220Ж/бетон опоры,2 цепи</v>
          </cell>
          <cell r="AW19">
            <v>1.8</v>
          </cell>
          <cell r="BF19" t="str">
            <v>воздушная220</v>
          </cell>
          <cell r="BG19">
            <v>220</v>
          </cell>
          <cell r="BK19" t="str">
            <v>кабельная220</v>
          </cell>
          <cell r="BL19">
            <v>220</v>
          </cell>
        </row>
        <row r="20">
          <cell r="S20">
            <v>19</v>
          </cell>
          <cell r="AV20" t="str">
            <v>воздушная110-150Деревянные опоры,1 цепь</v>
          </cell>
          <cell r="AW20">
            <v>1.8</v>
          </cell>
          <cell r="BF20" t="str">
            <v>воздушная330</v>
          </cell>
          <cell r="BG20" t="str">
            <v>330</v>
          </cell>
          <cell r="BK20" t="str">
            <v>кабельная330</v>
          </cell>
        </row>
        <row r="21">
          <cell r="S21">
            <v>20</v>
          </cell>
          <cell r="AV21" t="str">
            <v>воздушная110-150Металлические опоры, 1 цепь</v>
          </cell>
          <cell r="AW21">
            <v>1.6</v>
          </cell>
          <cell r="BF21" t="str">
            <v>воздушная500</v>
          </cell>
          <cell r="BG21" t="str">
            <v>400-500</v>
          </cell>
          <cell r="BK21" t="str">
            <v>кабельная500</v>
          </cell>
        </row>
        <row r="22">
          <cell r="S22">
            <v>21</v>
          </cell>
          <cell r="AV22" t="str">
            <v>воздушная110-150Ж/бетон опоры,1 цепь</v>
          </cell>
          <cell r="AW22">
            <v>1.3</v>
          </cell>
          <cell r="BF22" t="str">
            <v>воздушная750</v>
          </cell>
          <cell r="BG22">
            <v>750</v>
          </cell>
          <cell r="BK22" t="str">
            <v>кабельная750</v>
          </cell>
        </row>
        <row r="23">
          <cell r="S23">
            <v>22</v>
          </cell>
          <cell r="AV23" t="str">
            <v>воздушная110-150Металлические опоры, 2 цепи</v>
          </cell>
          <cell r="AW23">
            <v>1.9</v>
          </cell>
          <cell r="BF23" t="str">
            <v>воздушная1150</v>
          </cell>
          <cell r="BG23">
            <v>1150</v>
          </cell>
          <cell r="BK23" t="str">
            <v>кабельная1150</v>
          </cell>
        </row>
        <row r="24">
          <cell r="S24">
            <v>23</v>
          </cell>
          <cell r="AV24" t="str">
            <v>воздушная110-150Ж/бетон опоры,2 цепи</v>
          </cell>
          <cell r="AW24">
            <v>1.6</v>
          </cell>
        </row>
        <row r="25">
          <cell r="S25">
            <v>24</v>
          </cell>
          <cell r="AV25" t="str">
            <v>кабельная220</v>
          </cell>
          <cell r="AW25">
            <v>30</v>
          </cell>
        </row>
        <row r="26">
          <cell r="S26">
            <v>25</v>
          </cell>
          <cell r="AV26" t="str">
            <v>кабельная110</v>
          </cell>
          <cell r="AW26">
            <v>23</v>
          </cell>
        </row>
        <row r="27">
          <cell r="S27">
            <v>26</v>
          </cell>
          <cell r="AV27" t="str">
            <v>воздушная35Деревянные опоры,1 цепь</v>
          </cell>
          <cell r="AW27">
            <v>1.7</v>
          </cell>
        </row>
        <row r="28">
          <cell r="S28">
            <v>27</v>
          </cell>
          <cell r="AV28" t="str">
            <v>воздушная35Металлические опоры, 1 цепь</v>
          </cell>
          <cell r="AW28">
            <v>1.4</v>
          </cell>
        </row>
        <row r="29">
          <cell r="S29">
            <v>28</v>
          </cell>
          <cell r="AV29" t="str">
            <v>воздушная35Ж/бетон опоры,1 цепь</v>
          </cell>
          <cell r="AW29">
            <v>1.2</v>
          </cell>
        </row>
        <row r="30">
          <cell r="S30">
            <v>29</v>
          </cell>
          <cell r="AV30" t="str">
            <v>воздушная35Металлические опоры, 2 цепи</v>
          </cell>
          <cell r="AW30">
            <v>1.8</v>
          </cell>
        </row>
        <row r="31">
          <cell r="S31">
            <v>30</v>
          </cell>
          <cell r="AV31" t="str">
            <v>воздушная35Ж/бетон опоры,2 цепи</v>
          </cell>
          <cell r="AW31">
            <v>1.5</v>
          </cell>
        </row>
        <row r="32">
          <cell r="S32">
            <v>31</v>
          </cell>
          <cell r="AV32" t="str">
            <v>воздушная1 - 20 Деревянные опоры.</v>
          </cell>
          <cell r="AW32">
            <v>1.6</v>
          </cell>
        </row>
        <row r="33">
          <cell r="S33">
            <v>32</v>
          </cell>
          <cell r="AV33" t="str">
            <v>воздушная1 - 20 Деревянные опоры на ж\б пасынках.</v>
          </cell>
          <cell r="AW33">
            <v>1.4</v>
          </cell>
        </row>
        <row r="34">
          <cell r="S34">
            <v>33</v>
          </cell>
          <cell r="AV34" t="str">
            <v>воздушная1 - 20 Ж/бетон, металлические опоры.</v>
          </cell>
          <cell r="AW34">
            <v>1.1000000000000001</v>
          </cell>
        </row>
        <row r="35">
          <cell r="S35">
            <v>34</v>
          </cell>
          <cell r="AV35" t="str">
            <v>кабельная20 -35</v>
          </cell>
          <cell r="AW35">
            <v>4.7</v>
          </cell>
        </row>
        <row r="36">
          <cell r="S36">
            <v>35</v>
          </cell>
          <cell r="AV36" t="str">
            <v>кабельная3 - 10</v>
          </cell>
          <cell r="AW36">
            <v>3.5</v>
          </cell>
        </row>
        <row r="37">
          <cell r="S37">
            <v>36</v>
          </cell>
          <cell r="AS37" t="str">
            <v>Деревянные опоры.</v>
          </cell>
          <cell r="AV37" t="str">
            <v>воздушная0,4Деревянные опоры.</v>
          </cell>
          <cell r="AW37">
            <v>2.6</v>
          </cell>
        </row>
        <row r="38">
          <cell r="S38">
            <v>37</v>
          </cell>
          <cell r="AS38" t="str">
            <v>Деревянные опоры на ж\б пасынках.</v>
          </cell>
          <cell r="AV38" t="str">
            <v>воздушная0,4Деревянные опоры на ж\б пасынках.</v>
          </cell>
          <cell r="AW38">
            <v>2.2000000000000002</v>
          </cell>
        </row>
        <row r="39">
          <cell r="S39">
            <v>38</v>
          </cell>
          <cell r="AS39" t="str">
            <v>Ж/бетон, металлические опоры.</v>
          </cell>
          <cell r="AV39" t="str">
            <v>воздушная0,4Ж/бетон, металлические опоры.</v>
          </cell>
          <cell r="AW39">
            <v>1.5</v>
          </cell>
        </row>
        <row r="40">
          <cell r="S40">
            <v>39</v>
          </cell>
          <cell r="AV40" t="str">
            <v>кабельнаядо 1</v>
          </cell>
          <cell r="AW40">
            <v>2.7</v>
          </cell>
        </row>
        <row r="41">
          <cell r="S41">
            <v>40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99"/>
  </sheetPr>
  <dimension ref="A1:E9"/>
  <sheetViews>
    <sheetView tabSelected="1" workbookViewId="0">
      <selection activeCell="H19" sqref="H19"/>
    </sheetView>
  </sheetViews>
  <sheetFormatPr defaultRowHeight="15"/>
  <cols>
    <col min="1" max="1" width="14" customWidth="1"/>
    <col min="2" max="2" width="20.7109375" customWidth="1"/>
    <col min="3" max="3" width="16.42578125" customWidth="1"/>
    <col min="4" max="4" width="19.5703125" customWidth="1"/>
    <col min="5" max="5" width="31.85546875" customWidth="1"/>
  </cols>
  <sheetData>
    <row r="1" spans="1:5" ht="88.5" customHeight="1">
      <c r="E1" s="1" t="s">
        <v>0</v>
      </c>
    </row>
    <row r="4" spans="1:5">
      <c r="A4" s="224" t="s">
        <v>1</v>
      </c>
      <c r="B4" s="224"/>
      <c r="C4" s="224"/>
      <c r="D4" s="224"/>
      <c r="E4" s="224"/>
    </row>
    <row r="5" spans="1:5">
      <c r="A5" s="224" t="s">
        <v>259</v>
      </c>
      <c r="B5" s="224"/>
      <c r="C5" s="224"/>
      <c r="D5" s="224"/>
      <c r="E5" s="224"/>
    </row>
    <row r="6" spans="1:5" s="2" customFormat="1" ht="11.25">
      <c r="A6" s="225"/>
      <c r="B6" s="225"/>
      <c r="C6" s="225"/>
      <c r="D6" s="225"/>
      <c r="E6" s="225"/>
    </row>
    <row r="7" spans="1:5">
      <c r="A7" s="223"/>
      <c r="B7" s="223"/>
      <c r="C7" s="223"/>
      <c r="D7" s="223"/>
      <c r="E7" s="223"/>
    </row>
    <row r="8" spans="1:5">
      <c r="A8" s="223"/>
      <c r="B8" s="223"/>
      <c r="C8" s="223"/>
      <c r="D8" s="223"/>
      <c r="E8" s="223"/>
    </row>
    <row r="9" spans="1:5">
      <c r="A9" s="223"/>
      <c r="B9" s="223"/>
      <c r="C9" s="223"/>
      <c r="D9" s="223"/>
      <c r="E9" s="223"/>
    </row>
  </sheetData>
  <mergeCells count="6">
    <mergeCell ref="A7:E7"/>
    <mergeCell ref="A8:E8"/>
    <mergeCell ref="A9:E9"/>
    <mergeCell ref="A4:E4"/>
    <mergeCell ref="A5:E5"/>
    <mergeCell ref="A6:E6"/>
  </mergeCells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99"/>
    <pageSetUpPr fitToPage="1"/>
  </sheetPr>
  <dimension ref="A1:T12"/>
  <sheetViews>
    <sheetView workbookViewId="0">
      <selection activeCell="M21" sqref="M21"/>
    </sheetView>
  </sheetViews>
  <sheetFormatPr defaultRowHeight="15"/>
  <cols>
    <col min="1" max="1" width="5.28515625" customWidth="1"/>
    <col min="2" max="2" width="35" customWidth="1"/>
    <col min="3" max="4" width="8.28515625" customWidth="1"/>
    <col min="5" max="6" width="8" customWidth="1"/>
    <col min="7" max="8" width="8.7109375" customWidth="1"/>
  </cols>
  <sheetData>
    <row r="1" spans="1:20">
      <c r="A1" s="9" t="s">
        <v>137</v>
      </c>
    </row>
    <row r="2" spans="1:20" ht="15.75" thickBot="1"/>
    <row r="3" spans="1:20" ht="15" customHeight="1">
      <c r="A3" s="234" t="s">
        <v>2</v>
      </c>
      <c r="B3" s="237" t="s">
        <v>3</v>
      </c>
      <c r="C3" s="228" t="s">
        <v>252</v>
      </c>
      <c r="D3" s="229"/>
      <c r="E3" s="229"/>
      <c r="F3" s="229"/>
      <c r="G3" s="229"/>
      <c r="H3" s="230"/>
      <c r="I3" s="228" t="s">
        <v>260</v>
      </c>
      <c r="J3" s="229"/>
      <c r="K3" s="229"/>
      <c r="L3" s="229"/>
      <c r="M3" s="229"/>
      <c r="N3" s="230"/>
      <c r="O3" s="228" t="s">
        <v>33</v>
      </c>
      <c r="P3" s="229"/>
      <c r="Q3" s="229"/>
      <c r="R3" s="229"/>
      <c r="S3" s="229"/>
      <c r="T3" s="230"/>
    </row>
    <row r="4" spans="1:20" ht="15" customHeight="1">
      <c r="A4" s="235"/>
      <c r="B4" s="238"/>
      <c r="C4" s="231" t="s">
        <v>222</v>
      </c>
      <c r="D4" s="232"/>
      <c r="E4" s="232"/>
      <c r="F4" s="232"/>
      <c r="G4" s="232"/>
      <c r="H4" s="233"/>
      <c r="I4" s="231" t="s">
        <v>222</v>
      </c>
      <c r="J4" s="232"/>
      <c r="K4" s="232"/>
      <c r="L4" s="232"/>
      <c r="M4" s="232"/>
      <c r="N4" s="233"/>
      <c r="O4" s="231"/>
      <c r="P4" s="232"/>
      <c r="Q4" s="232"/>
      <c r="R4" s="232"/>
      <c r="S4" s="232"/>
      <c r="T4" s="233"/>
    </row>
    <row r="5" spans="1:20">
      <c r="A5" s="235"/>
      <c r="B5" s="238"/>
      <c r="C5" s="240" t="s">
        <v>219</v>
      </c>
      <c r="D5" s="241"/>
      <c r="E5" s="226" t="s">
        <v>220</v>
      </c>
      <c r="F5" s="226"/>
      <c r="G5" s="226" t="s">
        <v>221</v>
      </c>
      <c r="H5" s="227"/>
      <c r="I5" s="240" t="s">
        <v>219</v>
      </c>
      <c r="J5" s="241"/>
      <c r="K5" s="226" t="s">
        <v>220</v>
      </c>
      <c r="L5" s="226"/>
      <c r="M5" s="226" t="s">
        <v>221</v>
      </c>
      <c r="N5" s="227"/>
      <c r="O5" s="240" t="s">
        <v>219</v>
      </c>
      <c r="P5" s="241"/>
      <c r="Q5" s="226" t="s">
        <v>220</v>
      </c>
      <c r="R5" s="226"/>
      <c r="S5" s="226" t="s">
        <v>221</v>
      </c>
      <c r="T5" s="227"/>
    </row>
    <row r="6" spans="1:20">
      <c r="A6" s="236"/>
      <c r="B6" s="239"/>
      <c r="C6" s="32" t="s">
        <v>224</v>
      </c>
      <c r="D6" s="26" t="s">
        <v>223</v>
      </c>
      <c r="E6" s="26" t="s">
        <v>224</v>
      </c>
      <c r="F6" s="26" t="s">
        <v>223</v>
      </c>
      <c r="G6" s="26" t="s">
        <v>224</v>
      </c>
      <c r="H6" s="33" t="s">
        <v>223</v>
      </c>
      <c r="I6" s="32" t="s">
        <v>224</v>
      </c>
      <c r="J6" s="26" t="s">
        <v>223</v>
      </c>
      <c r="K6" s="26" t="s">
        <v>224</v>
      </c>
      <c r="L6" s="26" t="s">
        <v>223</v>
      </c>
      <c r="M6" s="26" t="s">
        <v>224</v>
      </c>
      <c r="N6" s="33" t="s">
        <v>223</v>
      </c>
      <c r="O6" s="32" t="s">
        <v>224</v>
      </c>
      <c r="P6" s="26" t="s">
        <v>223</v>
      </c>
      <c r="Q6" s="26" t="s">
        <v>224</v>
      </c>
      <c r="R6" s="26" t="s">
        <v>223</v>
      </c>
      <c r="S6" s="26" t="s">
        <v>224</v>
      </c>
      <c r="T6" s="33" t="s">
        <v>223</v>
      </c>
    </row>
    <row r="7" spans="1:20" ht="15.75" thickBot="1">
      <c r="A7" s="50">
        <v>1</v>
      </c>
      <c r="B7" s="51">
        <v>2</v>
      </c>
      <c r="C7" s="50">
        <v>3</v>
      </c>
      <c r="D7" s="52">
        <v>4</v>
      </c>
      <c r="E7" s="52">
        <v>5</v>
      </c>
      <c r="F7" s="52">
        <v>6</v>
      </c>
      <c r="G7" s="52">
        <v>7</v>
      </c>
      <c r="H7" s="51">
        <v>8</v>
      </c>
      <c r="I7" s="50">
        <v>9</v>
      </c>
      <c r="J7" s="52">
        <v>10</v>
      </c>
      <c r="K7" s="52">
        <v>11</v>
      </c>
      <c r="L7" s="52">
        <v>12</v>
      </c>
      <c r="M7" s="52">
        <v>13</v>
      </c>
      <c r="N7" s="51">
        <v>14</v>
      </c>
      <c r="O7" s="50">
        <v>15</v>
      </c>
      <c r="P7" s="52">
        <v>16</v>
      </c>
      <c r="Q7" s="52">
        <v>17</v>
      </c>
      <c r="R7" s="52">
        <v>18</v>
      </c>
      <c r="S7" s="52">
        <v>19</v>
      </c>
      <c r="T7" s="51">
        <v>20</v>
      </c>
    </row>
    <row r="8" spans="1:20" ht="45">
      <c r="A8" s="43">
        <v>1</v>
      </c>
      <c r="B8" s="44" t="s">
        <v>136</v>
      </c>
      <c r="C8" s="171">
        <f>SUM(C9:C12)</f>
        <v>0</v>
      </c>
      <c r="D8" s="105">
        <f t="shared" ref="D8:N8" si="0">SUM(D9:D12)</f>
        <v>0</v>
      </c>
      <c r="E8" s="105">
        <f t="shared" si="0"/>
        <v>5</v>
      </c>
      <c r="F8" s="105">
        <f t="shared" si="0"/>
        <v>0</v>
      </c>
      <c r="G8" s="105">
        <f t="shared" si="0"/>
        <v>15</v>
      </c>
      <c r="H8" s="172">
        <f t="shared" si="0"/>
        <v>4</v>
      </c>
      <c r="I8" s="171">
        <f t="shared" si="0"/>
        <v>0</v>
      </c>
      <c r="J8" s="105">
        <f t="shared" si="0"/>
        <v>0</v>
      </c>
      <c r="K8" s="105">
        <f t="shared" si="0"/>
        <v>5</v>
      </c>
      <c r="L8" s="105">
        <f t="shared" si="0"/>
        <v>0</v>
      </c>
      <c r="M8" s="105">
        <f t="shared" si="0"/>
        <v>17</v>
      </c>
      <c r="N8" s="172">
        <f t="shared" si="0"/>
        <v>4</v>
      </c>
      <c r="O8" s="47">
        <f>IF(C8&gt;0,I8/C8-1,0)</f>
        <v>0</v>
      </c>
      <c r="P8" s="48">
        <f>IF(D8&gt;0,J8/D8-1,0)</f>
        <v>0</v>
      </c>
      <c r="Q8" s="48">
        <f>IF(E8&gt;0,K8/E8-1,0)</f>
        <v>0</v>
      </c>
      <c r="R8" s="48">
        <f>IF(F8&gt;0,L8/F8-1,0)</f>
        <v>0</v>
      </c>
      <c r="S8" s="48">
        <f t="shared" ref="S8:T8" si="1">IF(G8&gt;0,M8/G8-1,0)</f>
        <v>0.1333333333333333</v>
      </c>
      <c r="T8" s="49">
        <f t="shared" si="1"/>
        <v>0</v>
      </c>
    </row>
    <row r="9" spans="1:20">
      <c r="A9" s="27" t="s">
        <v>10</v>
      </c>
      <c r="B9" s="28" t="s">
        <v>5</v>
      </c>
      <c r="C9" s="173">
        <v>0</v>
      </c>
      <c r="D9" s="63">
        <v>0</v>
      </c>
      <c r="E9" s="63">
        <v>0</v>
      </c>
      <c r="F9" s="63">
        <v>0</v>
      </c>
      <c r="G9" s="63">
        <v>0</v>
      </c>
      <c r="H9" s="174">
        <v>0</v>
      </c>
      <c r="I9" s="173">
        <v>0</v>
      </c>
      <c r="J9" s="63">
        <v>0</v>
      </c>
      <c r="K9" s="63">
        <v>0</v>
      </c>
      <c r="L9" s="63">
        <v>0</v>
      </c>
      <c r="M9" s="63">
        <v>0</v>
      </c>
      <c r="N9" s="174">
        <v>0</v>
      </c>
      <c r="O9" s="38">
        <f t="shared" ref="O9:O12" si="2">IF(C9&gt;0,I9/C9-1,0)</f>
        <v>0</v>
      </c>
      <c r="P9" s="8">
        <f t="shared" ref="P9:P12" si="3">IF(D9&gt;0,J9/D9-1,0)</f>
        <v>0</v>
      </c>
      <c r="Q9" s="8">
        <f t="shared" ref="Q9:Q12" si="4">IF(E9&gt;0,K9/E9-1,0)</f>
        <v>0</v>
      </c>
      <c r="R9" s="8">
        <f t="shared" ref="R9:R12" si="5">IF(F9&gt;0,L9/F9-1,0)</f>
        <v>0</v>
      </c>
      <c r="S9" s="8">
        <f t="shared" ref="S9:S12" si="6">IF(G9&gt;0,M9/G9-1,0)</f>
        <v>0</v>
      </c>
      <c r="T9" s="39">
        <f t="shared" ref="T9:T10" si="7">IF(H9&gt;0,N9/H9-1,0)</f>
        <v>0</v>
      </c>
    </row>
    <row r="10" spans="1:20">
      <c r="A10" s="27" t="s">
        <v>11</v>
      </c>
      <c r="B10" s="28" t="s">
        <v>246</v>
      </c>
      <c r="C10" s="173">
        <v>0</v>
      </c>
      <c r="D10" s="63">
        <v>0</v>
      </c>
      <c r="E10" s="63">
        <v>0</v>
      </c>
      <c r="F10" s="63">
        <v>0</v>
      </c>
      <c r="G10" s="63">
        <v>0</v>
      </c>
      <c r="H10" s="174">
        <v>0</v>
      </c>
      <c r="I10" s="173">
        <v>0</v>
      </c>
      <c r="J10" s="63">
        <v>0</v>
      </c>
      <c r="K10" s="63">
        <v>0</v>
      </c>
      <c r="L10" s="63">
        <v>0</v>
      </c>
      <c r="M10" s="63">
        <v>0</v>
      </c>
      <c r="N10" s="174">
        <v>0</v>
      </c>
      <c r="O10" s="38">
        <f t="shared" si="2"/>
        <v>0</v>
      </c>
      <c r="P10" s="8">
        <f t="shared" si="3"/>
        <v>0</v>
      </c>
      <c r="Q10" s="8">
        <f t="shared" si="4"/>
        <v>0</v>
      </c>
      <c r="R10" s="8">
        <f t="shared" si="5"/>
        <v>0</v>
      </c>
      <c r="S10" s="8">
        <f t="shared" si="6"/>
        <v>0</v>
      </c>
      <c r="T10" s="39">
        <f t="shared" si="7"/>
        <v>0</v>
      </c>
    </row>
    <row r="11" spans="1:20">
      <c r="A11" s="27" t="s">
        <v>12</v>
      </c>
      <c r="B11" s="29" t="s">
        <v>247</v>
      </c>
      <c r="C11" s="173">
        <v>0</v>
      </c>
      <c r="D11" s="63">
        <v>0</v>
      </c>
      <c r="E11" s="63">
        <v>5</v>
      </c>
      <c r="F11" s="63">
        <v>0</v>
      </c>
      <c r="G11" s="63">
        <v>15</v>
      </c>
      <c r="H11" s="174">
        <v>3</v>
      </c>
      <c r="I11" s="173">
        <v>0</v>
      </c>
      <c r="J11" s="63">
        <v>0</v>
      </c>
      <c r="K11" s="63">
        <v>5</v>
      </c>
      <c r="L11" s="63">
        <v>0</v>
      </c>
      <c r="M11" s="63">
        <v>17</v>
      </c>
      <c r="N11" s="174">
        <v>3</v>
      </c>
      <c r="O11" s="38">
        <f t="shared" si="2"/>
        <v>0</v>
      </c>
      <c r="P11" s="8">
        <f t="shared" si="3"/>
        <v>0</v>
      </c>
      <c r="Q11" s="8">
        <f t="shared" si="4"/>
        <v>0</v>
      </c>
      <c r="R11" s="8">
        <f t="shared" si="5"/>
        <v>0</v>
      </c>
      <c r="S11" s="8">
        <f t="shared" si="6"/>
        <v>0.1333333333333333</v>
      </c>
      <c r="T11" s="39">
        <f>IF(H11&gt;0,N11/H11-1,0)</f>
        <v>0</v>
      </c>
    </row>
    <row r="12" spans="1:20" ht="15.75" thickBot="1">
      <c r="A12" s="30" t="s">
        <v>13</v>
      </c>
      <c r="B12" s="31" t="s">
        <v>6</v>
      </c>
      <c r="C12" s="175">
        <v>0</v>
      </c>
      <c r="D12" s="106">
        <v>0</v>
      </c>
      <c r="E12" s="106">
        <v>0</v>
      </c>
      <c r="F12" s="106">
        <v>0</v>
      </c>
      <c r="G12" s="106">
        <v>0</v>
      </c>
      <c r="H12" s="176">
        <v>1</v>
      </c>
      <c r="I12" s="175">
        <v>0</v>
      </c>
      <c r="J12" s="106">
        <v>0</v>
      </c>
      <c r="K12" s="106">
        <v>0</v>
      </c>
      <c r="L12" s="106">
        <v>0</v>
      </c>
      <c r="M12" s="106">
        <v>0</v>
      </c>
      <c r="N12" s="176">
        <v>1</v>
      </c>
      <c r="O12" s="40">
        <f t="shared" si="2"/>
        <v>0</v>
      </c>
      <c r="P12" s="41">
        <f t="shared" si="3"/>
        <v>0</v>
      </c>
      <c r="Q12" s="41">
        <f t="shared" si="4"/>
        <v>0</v>
      </c>
      <c r="R12" s="41">
        <f t="shared" si="5"/>
        <v>0</v>
      </c>
      <c r="S12" s="41">
        <f t="shared" si="6"/>
        <v>0</v>
      </c>
      <c r="T12" s="42">
        <f>IF(H12&gt;0,N12/H12-1,0)</f>
        <v>0</v>
      </c>
    </row>
  </sheetData>
  <mergeCells count="16">
    <mergeCell ref="Q5:R5"/>
    <mergeCell ref="S5:T5"/>
    <mergeCell ref="O3:T4"/>
    <mergeCell ref="A3:A6"/>
    <mergeCell ref="B3:B6"/>
    <mergeCell ref="I4:N4"/>
    <mergeCell ref="I5:J5"/>
    <mergeCell ref="K5:L5"/>
    <mergeCell ref="M5:N5"/>
    <mergeCell ref="O5:P5"/>
    <mergeCell ref="C5:D5"/>
    <mergeCell ref="E5:F5"/>
    <mergeCell ref="G5:H5"/>
    <mergeCell ref="C4:H4"/>
    <mergeCell ref="C3:H3"/>
    <mergeCell ref="I3:N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FF99"/>
  </sheetPr>
  <dimension ref="A1:E7"/>
  <sheetViews>
    <sheetView workbookViewId="0">
      <selection activeCell="F13" sqref="F13"/>
    </sheetView>
  </sheetViews>
  <sheetFormatPr defaultRowHeight="15"/>
  <cols>
    <col min="1" max="1" width="6.85546875" customWidth="1"/>
    <col min="2" max="2" width="44.85546875" customWidth="1"/>
    <col min="5" max="5" width="15.28515625" customWidth="1"/>
  </cols>
  <sheetData>
    <row r="1" spans="1:5" ht="33" customHeight="1">
      <c r="A1" s="242" t="s">
        <v>138</v>
      </c>
      <c r="B1" s="242"/>
      <c r="C1" s="242"/>
      <c r="D1" s="242"/>
      <c r="E1" s="242"/>
    </row>
    <row r="2" spans="1:5" ht="15.75" thickBot="1">
      <c r="E2" s="215"/>
    </row>
    <row r="3" spans="1:5" ht="46.5" customHeight="1">
      <c r="A3" s="53" t="s">
        <v>2</v>
      </c>
      <c r="B3" s="69" t="s">
        <v>3</v>
      </c>
      <c r="C3" s="113" t="str">
        <f>+'1.1.'!C3:H3</f>
        <v>2016 г.</v>
      </c>
      <c r="D3" s="114" t="str">
        <f>+'1.1.'!I3</f>
        <v>2017 г.</v>
      </c>
      <c r="E3" s="55" t="s">
        <v>33</v>
      </c>
    </row>
    <row r="4" spans="1:5" ht="15.75" thickBot="1">
      <c r="A4" s="66">
        <v>1</v>
      </c>
      <c r="B4" s="70">
        <v>2</v>
      </c>
      <c r="C4" s="66">
        <v>3</v>
      </c>
      <c r="D4" s="67">
        <v>4</v>
      </c>
      <c r="E4" s="68">
        <v>5</v>
      </c>
    </row>
    <row r="5" spans="1:5">
      <c r="A5" s="43">
        <v>1</v>
      </c>
      <c r="B5" s="71" t="s">
        <v>141</v>
      </c>
      <c r="C5" s="171">
        <v>55</v>
      </c>
      <c r="D5" s="105">
        <v>56</v>
      </c>
      <c r="E5" s="49">
        <f>IF(C5&gt;0,D5/C5-1,0)</f>
        <v>1.8181818181818077E-2</v>
      </c>
    </row>
    <row r="6" spans="1:5" ht="30">
      <c r="A6" s="27" t="s">
        <v>10</v>
      </c>
      <c r="B6" s="72" t="s">
        <v>139</v>
      </c>
      <c r="C6" s="173">
        <v>55</v>
      </c>
      <c r="D6" s="63">
        <v>56</v>
      </c>
      <c r="E6" s="39">
        <f>IF(C6&gt;0,D6/C6-1,0)</f>
        <v>1.8181818181818077E-2</v>
      </c>
    </row>
    <row r="7" spans="1:5" ht="30.75" thickBot="1">
      <c r="A7" s="30" t="s">
        <v>11</v>
      </c>
      <c r="B7" s="73" t="s">
        <v>140</v>
      </c>
      <c r="C7" s="175">
        <v>14</v>
      </c>
      <c r="D7" s="106">
        <v>14</v>
      </c>
      <c r="E7" s="42">
        <f>IF(C7&gt;0,D7/C7-1,0)</f>
        <v>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FF99"/>
  </sheetPr>
  <dimension ref="A1:P49"/>
  <sheetViews>
    <sheetView topLeftCell="A16" workbookViewId="0">
      <selection activeCell="I41" sqref="I41"/>
    </sheetView>
  </sheetViews>
  <sheetFormatPr defaultRowHeight="15"/>
  <cols>
    <col min="1" max="1" width="7.5703125" style="61" customWidth="1"/>
    <col min="2" max="2" width="26.28515625" style="61" customWidth="1"/>
    <col min="3" max="3" width="16.42578125" style="61" customWidth="1"/>
    <col min="4" max="4" width="11.28515625" style="61" customWidth="1"/>
    <col min="5" max="5" width="12.7109375" style="61" customWidth="1"/>
    <col min="6" max="7" width="9.140625" style="61"/>
    <col min="8" max="8" width="9" style="61" customWidth="1"/>
    <col min="9" max="16384" width="9.140625" style="61"/>
  </cols>
  <sheetData>
    <row r="1" spans="1:16" ht="15" customHeight="1">
      <c r="A1" s="249" t="s">
        <v>154</v>
      </c>
      <c r="B1" s="249"/>
      <c r="C1" s="249"/>
      <c r="D1" s="249"/>
      <c r="E1" s="249"/>
      <c r="F1" s="249"/>
      <c r="G1" s="249"/>
      <c r="H1" s="249"/>
      <c r="I1" s="249"/>
    </row>
    <row r="2" spans="1:16" ht="15.75" thickBot="1">
      <c r="A2" s="169"/>
      <c r="B2" s="169"/>
      <c r="C2" s="169"/>
      <c r="D2" s="169"/>
      <c r="E2" s="169"/>
    </row>
    <row r="3" spans="1:16" ht="33.75" customHeight="1">
      <c r="A3" s="252" t="s">
        <v>142</v>
      </c>
      <c r="B3" s="255" t="s">
        <v>143</v>
      </c>
      <c r="C3" s="255" t="s">
        <v>144</v>
      </c>
      <c r="D3" s="262" t="s">
        <v>145</v>
      </c>
      <c r="E3" s="262"/>
      <c r="F3" s="262"/>
      <c r="G3" s="262"/>
      <c r="H3" s="258" t="s">
        <v>33</v>
      </c>
      <c r="I3" s="259"/>
    </row>
    <row r="4" spans="1:16" ht="18" customHeight="1">
      <c r="A4" s="253"/>
      <c r="B4" s="256"/>
      <c r="C4" s="256"/>
      <c r="D4" s="88" t="s">
        <v>146</v>
      </c>
      <c r="E4" s="88" t="s">
        <v>147</v>
      </c>
      <c r="F4" s="88" t="s">
        <v>146</v>
      </c>
      <c r="G4" s="88" t="s">
        <v>147</v>
      </c>
      <c r="H4" s="260"/>
      <c r="I4" s="261"/>
    </row>
    <row r="5" spans="1:16" ht="18" customHeight="1" thickBot="1">
      <c r="A5" s="254"/>
      <c r="B5" s="257"/>
      <c r="C5" s="257"/>
      <c r="D5" s="251" t="str">
        <f>+'1.2.'!C3</f>
        <v>2016 г.</v>
      </c>
      <c r="E5" s="251"/>
      <c r="F5" s="251" t="str">
        <f>+'1.2.'!D3</f>
        <v>2017 г.</v>
      </c>
      <c r="G5" s="251"/>
      <c r="H5" s="170" t="s">
        <v>146</v>
      </c>
      <c r="I5" s="91" t="s">
        <v>147</v>
      </c>
    </row>
    <row r="6" spans="1:16" ht="18" customHeight="1">
      <c r="A6" s="89">
        <v>1</v>
      </c>
      <c r="B6" s="58">
        <v>2</v>
      </c>
      <c r="C6" s="58">
        <v>3</v>
      </c>
      <c r="D6" s="58">
        <v>4</v>
      </c>
      <c r="E6" s="58">
        <v>5</v>
      </c>
      <c r="F6" s="58">
        <v>6</v>
      </c>
      <c r="G6" s="58">
        <v>7</v>
      </c>
      <c r="H6" s="58">
        <v>8</v>
      </c>
      <c r="I6" s="90">
        <v>9</v>
      </c>
    </row>
    <row r="7" spans="1:16" ht="20.100000000000001" customHeight="1">
      <c r="A7" s="84">
        <v>1</v>
      </c>
      <c r="B7" s="11" t="s">
        <v>148</v>
      </c>
      <c r="C7" s="12" t="s">
        <v>149</v>
      </c>
      <c r="D7" s="12">
        <v>10</v>
      </c>
      <c r="E7" s="177">
        <v>10</v>
      </c>
      <c r="F7" s="12">
        <v>10</v>
      </c>
      <c r="G7" s="177">
        <v>10</v>
      </c>
      <c r="H7" s="178">
        <f>IF(D7&gt;0,F7/D7-1,0)</f>
        <v>0</v>
      </c>
      <c r="I7" s="126">
        <f>IF(E7&gt;0,G7/E7-1,0)</f>
        <v>0</v>
      </c>
    </row>
    <row r="8" spans="1:16" ht="20.100000000000001" customHeight="1">
      <c r="A8" s="84">
        <v>2</v>
      </c>
      <c r="B8" s="11" t="s">
        <v>150</v>
      </c>
      <c r="C8" s="12" t="s">
        <v>151</v>
      </c>
      <c r="D8" s="12">
        <v>31.5</v>
      </c>
      <c r="E8" s="179">
        <v>40</v>
      </c>
      <c r="F8" s="12">
        <v>31.5</v>
      </c>
      <c r="G8" s="179">
        <v>40</v>
      </c>
      <c r="H8" s="178">
        <f t="shared" ref="H8:H9" si="0">IF(D8&gt;0,F8/D8-1,0)</f>
        <v>0</v>
      </c>
      <c r="I8" s="126">
        <f t="shared" ref="I8:I9" si="1">IF(E8&gt;0,G8/E8-1,0)</f>
        <v>0</v>
      </c>
    </row>
    <row r="9" spans="1:16" ht="20.100000000000001" customHeight="1" thickBot="1">
      <c r="A9" s="85">
        <v>3</v>
      </c>
      <c r="B9" s="86" t="s">
        <v>152</v>
      </c>
      <c r="C9" s="87" t="s">
        <v>153</v>
      </c>
      <c r="D9" s="87">
        <v>80</v>
      </c>
      <c r="E9" s="180">
        <v>63</v>
      </c>
      <c r="F9" s="87">
        <v>80</v>
      </c>
      <c r="G9" s="180">
        <v>63</v>
      </c>
      <c r="H9" s="181">
        <f t="shared" si="0"/>
        <v>0</v>
      </c>
      <c r="I9" s="130">
        <f t="shared" si="1"/>
        <v>0</v>
      </c>
    </row>
    <row r="10" spans="1:16" ht="23.25" customHeight="1"/>
    <row r="11" spans="1:16" ht="46.5" customHeight="1">
      <c r="A11" s="249" t="s">
        <v>211</v>
      </c>
      <c r="B11" s="249"/>
      <c r="C11" s="249"/>
      <c r="D11" s="249"/>
      <c r="E11" s="249"/>
      <c r="F11" s="74"/>
      <c r="G11" s="74"/>
      <c r="H11" s="74"/>
      <c r="I11" s="74"/>
      <c r="J11" s="23"/>
      <c r="K11" s="23"/>
      <c r="L11" s="23"/>
    </row>
    <row r="12" spans="1:16" ht="10.5" customHeight="1" thickBot="1">
      <c r="A12" s="169"/>
      <c r="B12" s="169"/>
      <c r="C12" s="169"/>
      <c r="D12" s="169"/>
      <c r="E12" s="169"/>
      <c r="F12" s="169"/>
      <c r="G12" s="169"/>
      <c r="H12" s="169"/>
      <c r="I12" s="169"/>
      <c r="J12" s="23"/>
      <c r="K12" s="23"/>
      <c r="L12" s="23"/>
    </row>
    <row r="13" spans="1:16" s="182" customFormat="1" ht="35.25" customHeight="1">
      <c r="A13" s="78" t="s">
        <v>155</v>
      </c>
      <c r="B13" s="79" t="s">
        <v>156</v>
      </c>
      <c r="C13" s="79" t="s">
        <v>157</v>
      </c>
      <c r="D13" s="79" t="s">
        <v>158</v>
      </c>
      <c r="E13" s="80" t="s">
        <v>213</v>
      </c>
      <c r="F13" s="18"/>
      <c r="G13" s="18"/>
      <c r="H13" s="20"/>
      <c r="I13" s="250"/>
      <c r="J13" s="250"/>
      <c r="K13" s="250"/>
    </row>
    <row r="14" spans="1:16" s="182" customFormat="1" ht="13.9" customHeight="1" thickBot="1">
      <c r="A14" s="93" t="s">
        <v>170</v>
      </c>
      <c r="B14" s="94" t="s">
        <v>173</v>
      </c>
      <c r="C14" s="94" t="s">
        <v>21</v>
      </c>
      <c r="D14" s="94" t="s">
        <v>26</v>
      </c>
      <c r="E14" s="95" t="s">
        <v>212</v>
      </c>
      <c r="F14" s="17"/>
      <c r="G14" s="17"/>
      <c r="H14" s="14"/>
      <c r="I14" s="15"/>
      <c r="J14" s="15"/>
      <c r="K14" s="15"/>
    </row>
    <row r="15" spans="1:16" s="182" customFormat="1">
      <c r="A15" s="244" t="s">
        <v>160</v>
      </c>
      <c r="B15" s="92">
        <v>1150</v>
      </c>
      <c r="C15" s="92" t="s">
        <v>161</v>
      </c>
      <c r="D15" s="92" t="s">
        <v>162</v>
      </c>
      <c r="E15" s="183">
        <v>0</v>
      </c>
      <c r="F15" s="21"/>
      <c r="G15" s="22"/>
      <c r="H15" s="16"/>
      <c r="I15" s="17"/>
      <c r="J15" s="17"/>
      <c r="K15" s="17"/>
      <c r="P15" s="184" t="s">
        <v>159</v>
      </c>
    </row>
    <row r="16" spans="1:16" s="182" customFormat="1">
      <c r="A16" s="244"/>
      <c r="B16" s="75">
        <v>750</v>
      </c>
      <c r="C16" s="75">
        <v>1</v>
      </c>
      <c r="D16" s="75" t="s">
        <v>162</v>
      </c>
      <c r="E16" s="185">
        <v>0</v>
      </c>
      <c r="F16" s="21"/>
      <c r="G16" s="22"/>
      <c r="H16" s="18"/>
      <c r="I16" s="21"/>
      <c r="J16" s="21"/>
      <c r="K16" s="22"/>
      <c r="P16" s="184" t="s">
        <v>163</v>
      </c>
    </row>
    <row r="17" spans="1:16" s="182" customFormat="1">
      <c r="A17" s="244"/>
      <c r="B17" s="246" t="s">
        <v>165</v>
      </c>
      <c r="C17" s="76">
        <v>1</v>
      </c>
      <c r="D17" s="77" t="s">
        <v>162</v>
      </c>
      <c r="E17" s="185">
        <v>0</v>
      </c>
      <c r="F17" s="21"/>
      <c r="G17" s="22"/>
      <c r="H17" s="18"/>
      <c r="I17" s="21"/>
      <c r="J17" s="21"/>
      <c r="K17" s="22"/>
      <c r="P17" s="184" t="s">
        <v>164</v>
      </c>
    </row>
    <row r="18" spans="1:16" s="182" customFormat="1">
      <c r="A18" s="244"/>
      <c r="B18" s="248"/>
      <c r="C18" s="76"/>
      <c r="D18" s="77" t="s">
        <v>167</v>
      </c>
      <c r="E18" s="185">
        <v>0</v>
      </c>
      <c r="F18" s="21"/>
      <c r="G18" s="22"/>
      <c r="H18" s="19"/>
      <c r="I18" s="21"/>
      <c r="J18" s="21"/>
      <c r="K18" s="22"/>
      <c r="P18" s="184" t="s">
        <v>166</v>
      </c>
    </row>
    <row r="19" spans="1:16" s="182" customFormat="1">
      <c r="A19" s="244"/>
      <c r="B19" s="246" t="s">
        <v>169</v>
      </c>
      <c r="C19" s="76" t="s">
        <v>170</v>
      </c>
      <c r="D19" s="77" t="s">
        <v>162</v>
      </c>
      <c r="E19" s="185">
        <v>0</v>
      </c>
      <c r="F19" s="21"/>
      <c r="G19" s="22"/>
      <c r="H19" s="19"/>
      <c r="I19" s="21"/>
      <c r="J19" s="21"/>
      <c r="K19" s="22"/>
      <c r="P19" s="184" t="s">
        <v>168</v>
      </c>
    </row>
    <row r="20" spans="1:16" s="182" customFormat="1">
      <c r="A20" s="244"/>
      <c r="B20" s="247"/>
      <c r="C20" s="76"/>
      <c r="D20" s="77" t="s">
        <v>167</v>
      </c>
      <c r="E20" s="185">
        <v>0</v>
      </c>
      <c r="F20" s="21"/>
      <c r="G20" s="22"/>
      <c r="H20" s="19"/>
      <c r="I20" s="21"/>
      <c r="J20" s="21"/>
      <c r="K20" s="22"/>
      <c r="P20" s="184" t="s">
        <v>171</v>
      </c>
    </row>
    <row r="21" spans="1:16" s="182" customFormat="1">
      <c r="A21" s="244"/>
      <c r="B21" s="247"/>
      <c r="C21" s="76" t="s">
        <v>173</v>
      </c>
      <c r="D21" s="77" t="s">
        <v>162</v>
      </c>
      <c r="E21" s="185">
        <v>0</v>
      </c>
      <c r="F21" s="21"/>
      <c r="G21" s="22"/>
      <c r="H21" s="19"/>
      <c r="I21" s="21"/>
      <c r="J21" s="21"/>
      <c r="K21" s="22"/>
      <c r="P21" s="184" t="s">
        <v>172</v>
      </c>
    </row>
    <row r="22" spans="1:16" s="182" customFormat="1">
      <c r="A22" s="244"/>
      <c r="B22" s="248"/>
      <c r="C22" s="76"/>
      <c r="D22" s="77" t="s">
        <v>167</v>
      </c>
      <c r="E22" s="185">
        <v>0</v>
      </c>
      <c r="F22" s="21"/>
      <c r="G22" s="22"/>
      <c r="H22" s="19"/>
      <c r="I22" s="21"/>
      <c r="J22" s="21"/>
      <c r="K22" s="22"/>
      <c r="P22" s="184" t="s">
        <v>174</v>
      </c>
    </row>
    <row r="23" spans="1:16" s="182" customFormat="1">
      <c r="A23" s="244"/>
      <c r="B23" s="246">
        <v>220</v>
      </c>
      <c r="C23" s="76">
        <v>1</v>
      </c>
      <c r="D23" s="77" t="s">
        <v>176</v>
      </c>
      <c r="E23" s="185">
        <v>0</v>
      </c>
      <c r="F23" s="21"/>
      <c r="G23" s="22"/>
      <c r="H23" s="19"/>
      <c r="I23" s="21"/>
      <c r="J23" s="21"/>
      <c r="K23" s="22"/>
      <c r="P23" s="184" t="s">
        <v>175</v>
      </c>
    </row>
    <row r="24" spans="1:16" s="182" customFormat="1">
      <c r="A24" s="244"/>
      <c r="B24" s="247"/>
      <c r="C24" s="76"/>
      <c r="D24" s="77" t="s">
        <v>162</v>
      </c>
      <c r="E24" s="185">
        <v>0</v>
      </c>
      <c r="F24" s="21"/>
      <c r="G24" s="22"/>
      <c r="H24" s="19"/>
      <c r="I24" s="21"/>
      <c r="J24" s="21"/>
      <c r="K24" s="22"/>
      <c r="P24" s="184" t="s">
        <v>177</v>
      </c>
    </row>
    <row r="25" spans="1:16" s="182" customFormat="1">
      <c r="A25" s="244"/>
      <c r="B25" s="247"/>
      <c r="C25" s="76"/>
      <c r="D25" s="77" t="s">
        <v>167</v>
      </c>
      <c r="E25" s="185">
        <v>0</v>
      </c>
      <c r="F25" s="21"/>
      <c r="G25" s="22"/>
      <c r="H25" s="19"/>
      <c r="I25" s="21"/>
      <c r="J25" s="21"/>
      <c r="K25" s="22"/>
      <c r="P25" s="184" t="s">
        <v>178</v>
      </c>
    </row>
    <row r="26" spans="1:16" s="182" customFormat="1">
      <c r="A26" s="244"/>
      <c r="B26" s="247"/>
      <c r="C26" s="76">
        <v>2</v>
      </c>
      <c r="D26" s="77" t="s">
        <v>162</v>
      </c>
      <c r="E26" s="185">
        <v>0</v>
      </c>
      <c r="F26" s="21"/>
      <c r="G26" s="22"/>
      <c r="H26" s="19"/>
      <c r="I26" s="21"/>
      <c r="J26" s="21"/>
      <c r="K26" s="22"/>
      <c r="P26" s="184" t="s">
        <v>179</v>
      </c>
    </row>
    <row r="27" spans="1:16" s="182" customFormat="1">
      <c r="A27" s="244"/>
      <c r="B27" s="248"/>
      <c r="C27" s="76"/>
      <c r="D27" s="77" t="s">
        <v>167</v>
      </c>
      <c r="E27" s="185">
        <v>0</v>
      </c>
      <c r="F27" s="21"/>
      <c r="G27" s="22"/>
      <c r="H27" s="19"/>
      <c r="I27" s="21"/>
      <c r="J27" s="21"/>
      <c r="K27" s="22"/>
      <c r="P27" s="184" t="s">
        <v>180</v>
      </c>
    </row>
    <row r="28" spans="1:16" s="182" customFormat="1">
      <c r="A28" s="244"/>
      <c r="B28" s="246" t="s">
        <v>182</v>
      </c>
      <c r="C28" s="76">
        <v>1</v>
      </c>
      <c r="D28" s="77" t="s">
        <v>176</v>
      </c>
      <c r="E28" s="185">
        <v>0</v>
      </c>
      <c r="F28" s="21"/>
      <c r="G28" s="22"/>
      <c r="H28" s="19"/>
      <c r="I28" s="21"/>
      <c r="J28" s="21"/>
      <c r="K28" s="22"/>
      <c r="P28" s="184" t="s">
        <v>181</v>
      </c>
    </row>
    <row r="29" spans="1:16" s="182" customFormat="1" ht="13.15" customHeight="1">
      <c r="A29" s="244"/>
      <c r="B29" s="247"/>
      <c r="C29" s="76"/>
      <c r="D29" s="77" t="s">
        <v>162</v>
      </c>
      <c r="E29" s="185">
        <v>0</v>
      </c>
      <c r="F29" s="21"/>
      <c r="G29" s="22"/>
      <c r="H29" s="19"/>
      <c r="I29" s="21"/>
      <c r="J29" s="21"/>
      <c r="K29" s="22"/>
      <c r="P29" s="184" t="s">
        <v>183</v>
      </c>
    </row>
    <row r="30" spans="1:16" s="182" customFormat="1">
      <c r="A30" s="244"/>
      <c r="B30" s="247"/>
      <c r="C30" s="76"/>
      <c r="D30" s="77" t="s">
        <v>167</v>
      </c>
      <c r="E30" s="185">
        <v>0</v>
      </c>
      <c r="F30" s="21"/>
      <c r="G30" s="22"/>
      <c r="H30" s="19"/>
      <c r="I30" s="21"/>
      <c r="J30" s="21"/>
      <c r="K30" s="22"/>
      <c r="P30" s="184" t="s">
        <v>184</v>
      </c>
    </row>
    <row r="31" spans="1:16" s="182" customFormat="1">
      <c r="A31" s="244"/>
      <c r="B31" s="247"/>
      <c r="C31" s="76">
        <v>2</v>
      </c>
      <c r="D31" s="77" t="s">
        <v>162</v>
      </c>
      <c r="E31" s="185">
        <v>0</v>
      </c>
      <c r="F31" s="21"/>
      <c r="G31" s="22"/>
      <c r="H31" s="19"/>
      <c r="I31" s="21"/>
      <c r="J31" s="21"/>
      <c r="K31" s="22"/>
      <c r="P31" s="184" t="s">
        <v>185</v>
      </c>
    </row>
    <row r="32" spans="1:16" s="182" customFormat="1">
      <c r="A32" s="245"/>
      <c r="B32" s="248"/>
      <c r="C32" s="76"/>
      <c r="D32" s="77" t="s">
        <v>167</v>
      </c>
      <c r="E32" s="185">
        <v>0</v>
      </c>
      <c r="F32" s="21"/>
      <c r="G32" s="22"/>
      <c r="H32" s="19"/>
      <c r="I32" s="21"/>
      <c r="J32" s="21"/>
      <c r="K32" s="22"/>
      <c r="P32" s="184" t="s">
        <v>186</v>
      </c>
    </row>
    <row r="33" spans="1:16" s="182" customFormat="1">
      <c r="A33" s="243" t="s">
        <v>188</v>
      </c>
      <c r="B33" s="76">
        <v>220</v>
      </c>
      <c r="C33" s="76" t="s">
        <v>161</v>
      </c>
      <c r="D33" s="77" t="s">
        <v>161</v>
      </c>
      <c r="E33" s="185">
        <v>0</v>
      </c>
      <c r="F33" s="21"/>
      <c r="G33" s="22"/>
      <c r="H33" s="19"/>
      <c r="I33" s="21"/>
      <c r="J33" s="21"/>
      <c r="K33" s="22"/>
      <c r="P33" s="184" t="s">
        <v>187</v>
      </c>
    </row>
    <row r="34" spans="1:16" s="182" customFormat="1">
      <c r="A34" s="245"/>
      <c r="B34" s="76">
        <v>110</v>
      </c>
      <c r="C34" s="76" t="s">
        <v>161</v>
      </c>
      <c r="D34" s="77" t="s">
        <v>161</v>
      </c>
      <c r="E34" s="185">
        <v>0</v>
      </c>
      <c r="F34" s="21"/>
      <c r="G34" s="22"/>
      <c r="H34" s="19"/>
      <c r="I34" s="21"/>
      <c r="J34" s="21"/>
      <c r="K34" s="22"/>
      <c r="P34" s="184" t="s">
        <v>189</v>
      </c>
    </row>
    <row r="35" spans="1:16" s="182" customFormat="1">
      <c r="A35" s="243" t="s">
        <v>160</v>
      </c>
      <c r="B35" s="246">
        <v>35</v>
      </c>
      <c r="C35" s="246">
        <v>1</v>
      </c>
      <c r="D35" s="77" t="s">
        <v>176</v>
      </c>
      <c r="E35" s="185">
        <v>0</v>
      </c>
      <c r="F35" s="21"/>
      <c r="G35" s="22"/>
      <c r="H35" s="19"/>
      <c r="I35" s="21"/>
      <c r="J35" s="21"/>
      <c r="K35" s="22"/>
      <c r="P35" s="184" t="s">
        <v>190</v>
      </c>
    </row>
    <row r="36" spans="1:16" s="182" customFormat="1">
      <c r="A36" s="244"/>
      <c r="B36" s="247"/>
      <c r="C36" s="247"/>
      <c r="D36" s="77" t="s">
        <v>162</v>
      </c>
      <c r="E36" s="185">
        <v>0</v>
      </c>
      <c r="F36" s="21"/>
      <c r="G36" s="22"/>
      <c r="H36" s="19"/>
      <c r="I36" s="21"/>
      <c r="J36" s="21"/>
      <c r="K36" s="22"/>
      <c r="P36" s="184" t="s">
        <v>191</v>
      </c>
    </row>
    <row r="37" spans="1:16" s="182" customFormat="1">
      <c r="A37" s="244"/>
      <c r="B37" s="247"/>
      <c r="C37" s="248"/>
      <c r="D37" s="77" t="s">
        <v>167</v>
      </c>
      <c r="E37" s="185">
        <v>0</v>
      </c>
      <c r="F37" s="21"/>
      <c r="G37" s="22"/>
      <c r="H37" s="19"/>
      <c r="I37" s="21"/>
      <c r="J37" s="21"/>
      <c r="K37" s="22"/>
      <c r="P37" s="184" t="s">
        <v>192</v>
      </c>
    </row>
    <row r="38" spans="1:16" s="182" customFormat="1">
      <c r="A38" s="244"/>
      <c r="B38" s="247"/>
      <c r="C38" s="246">
        <v>2</v>
      </c>
      <c r="D38" s="77" t="s">
        <v>162</v>
      </c>
      <c r="E38" s="185">
        <v>0</v>
      </c>
      <c r="F38" s="21"/>
      <c r="G38" s="22"/>
      <c r="H38" s="19"/>
      <c r="I38" s="21"/>
      <c r="J38" s="21"/>
      <c r="K38" s="22"/>
      <c r="O38" s="13"/>
      <c r="P38" s="184" t="s">
        <v>193</v>
      </c>
    </row>
    <row r="39" spans="1:16" s="182" customFormat="1">
      <c r="A39" s="244"/>
      <c r="B39" s="248"/>
      <c r="C39" s="248"/>
      <c r="D39" s="77" t="s">
        <v>167</v>
      </c>
      <c r="E39" s="185">
        <v>0</v>
      </c>
      <c r="F39" s="21"/>
      <c r="G39" s="22"/>
      <c r="H39" s="19"/>
      <c r="I39" s="21"/>
      <c r="J39" s="21"/>
      <c r="K39" s="22"/>
      <c r="O39" s="13"/>
      <c r="P39" s="184" t="s">
        <v>194</v>
      </c>
    </row>
    <row r="40" spans="1:16" s="182" customFormat="1">
      <c r="A40" s="244"/>
      <c r="B40" s="246" t="s">
        <v>196</v>
      </c>
      <c r="C40" s="246" t="s">
        <v>161</v>
      </c>
      <c r="D40" s="77" t="s">
        <v>176</v>
      </c>
      <c r="E40" s="185">
        <v>0</v>
      </c>
      <c r="F40" s="21"/>
      <c r="G40" s="22"/>
      <c r="H40" s="19"/>
      <c r="I40" s="21"/>
      <c r="J40" s="21"/>
      <c r="K40" s="22"/>
      <c r="O40" s="13"/>
      <c r="P40" s="184" t="s">
        <v>195</v>
      </c>
    </row>
    <row r="41" spans="1:16" s="182" customFormat="1" ht="45">
      <c r="A41" s="244"/>
      <c r="B41" s="247"/>
      <c r="C41" s="247"/>
      <c r="D41" s="77" t="s">
        <v>198</v>
      </c>
      <c r="E41" s="185">
        <v>0</v>
      </c>
      <c r="F41" s="21"/>
      <c r="G41" s="22"/>
      <c r="H41" s="19"/>
      <c r="I41" s="21"/>
      <c r="J41" s="21"/>
      <c r="K41" s="22"/>
      <c r="O41" s="13"/>
      <c r="P41" s="184" t="s">
        <v>197</v>
      </c>
    </row>
    <row r="42" spans="1:16" s="182" customFormat="1" ht="30">
      <c r="A42" s="245"/>
      <c r="B42" s="248"/>
      <c r="C42" s="248"/>
      <c r="D42" s="77" t="s">
        <v>200</v>
      </c>
      <c r="E42" s="185">
        <v>0</v>
      </c>
      <c r="F42" s="21"/>
      <c r="G42" s="22"/>
      <c r="H42" s="19"/>
      <c r="I42" s="21"/>
      <c r="J42" s="21"/>
      <c r="K42" s="22"/>
      <c r="O42" s="13"/>
      <c r="P42" s="184" t="s">
        <v>199</v>
      </c>
    </row>
    <row r="43" spans="1:16" s="182" customFormat="1">
      <c r="A43" s="243" t="s">
        <v>188</v>
      </c>
      <c r="B43" s="76" t="s">
        <v>202</v>
      </c>
      <c r="C43" s="76" t="s">
        <v>161</v>
      </c>
      <c r="D43" s="77" t="s">
        <v>161</v>
      </c>
      <c r="E43" s="185">
        <v>0</v>
      </c>
      <c r="F43" s="21"/>
      <c r="G43" s="22"/>
      <c r="H43" s="19"/>
      <c r="I43" s="21"/>
      <c r="J43" s="21"/>
      <c r="K43" s="22"/>
      <c r="O43" s="13"/>
      <c r="P43" s="184" t="s">
        <v>201</v>
      </c>
    </row>
    <row r="44" spans="1:16" s="182" customFormat="1">
      <c r="A44" s="245"/>
      <c r="B44" s="76" t="s">
        <v>204</v>
      </c>
      <c r="C44" s="76" t="s">
        <v>161</v>
      </c>
      <c r="D44" s="77" t="s">
        <v>161</v>
      </c>
      <c r="E44" s="185">
        <v>128.99499999999998</v>
      </c>
      <c r="F44" s="21"/>
      <c r="G44" s="22"/>
      <c r="H44" s="19"/>
      <c r="I44" s="21"/>
      <c r="J44" s="21"/>
      <c r="K44" s="22"/>
      <c r="O44" s="13"/>
      <c r="P44" s="184" t="s">
        <v>203</v>
      </c>
    </row>
    <row r="45" spans="1:16" s="182" customFormat="1">
      <c r="A45" s="243" t="s">
        <v>160</v>
      </c>
      <c r="B45" s="246" t="s">
        <v>206</v>
      </c>
      <c r="C45" s="246" t="s">
        <v>161</v>
      </c>
      <c r="D45" s="77" t="s">
        <v>176</v>
      </c>
      <c r="E45" s="185">
        <v>0</v>
      </c>
      <c r="F45" s="21"/>
      <c r="G45" s="22"/>
      <c r="H45" s="19"/>
      <c r="I45" s="21"/>
      <c r="J45" s="21"/>
      <c r="K45" s="22"/>
      <c r="O45" s="13"/>
      <c r="P45" s="184" t="s">
        <v>205</v>
      </c>
    </row>
    <row r="46" spans="1:16" s="182" customFormat="1" ht="45">
      <c r="A46" s="244"/>
      <c r="B46" s="247"/>
      <c r="C46" s="247"/>
      <c r="D46" s="77" t="s">
        <v>198</v>
      </c>
      <c r="E46" s="185">
        <v>0.17</v>
      </c>
      <c r="F46" s="21"/>
      <c r="G46" s="22"/>
      <c r="H46" s="19"/>
      <c r="I46" s="21"/>
      <c r="J46" s="21"/>
      <c r="K46" s="22"/>
      <c r="O46" s="13"/>
      <c r="P46" s="184" t="s">
        <v>207</v>
      </c>
    </row>
    <row r="47" spans="1:16" s="182" customFormat="1" ht="30">
      <c r="A47" s="245"/>
      <c r="B47" s="248"/>
      <c r="C47" s="248"/>
      <c r="D47" s="77" t="s">
        <v>200</v>
      </c>
      <c r="E47" s="185">
        <v>0</v>
      </c>
      <c r="F47" s="21"/>
      <c r="G47" s="22"/>
      <c r="H47" s="19"/>
      <c r="I47" s="21"/>
      <c r="J47" s="21"/>
      <c r="K47" s="22"/>
      <c r="O47" s="13"/>
      <c r="P47" s="184" t="s">
        <v>208</v>
      </c>
    </row>
    <row r="48" spans="1:16" s="182" customFormat="1" ht="15.75" thickBot="1">
      <c r="A48" s="81" t="s">
        <v>188</v>
      </c>
      <c r="B48" s="82" t="s">
        <v>210</v>
      </c>
      <c r="C48" s="82" t="s">
        <v>161</v>
      </c>
      <c r="D48" s="83" t="s">
        <v>161</v>
      </c>
      <c r="E48" s="186">
        <v>270</v>
      </c>
      <c r="F48" s="21"/>
      <c r="G48" s="22"/>
      <c r="H48" s="19"/>
      <c r="I48" s="21"/>
      <c r="J48" s="21"/>
      <c r="K48" s="22"/>
      <c r="O48" s="13"/>
      <c r="P48" s="184" t="s">
        <v>209</v>
      </c>
    </row>
    <row r="49" spans="6:11">
      <c r="F49" s="23"/>
      <c r="G49" s="23"/>
      <c r="H49" s="23"/>
      <c r="I49" s="23"/>
      <c r="J49" s="23"/>
      <c r="K49" s="23"/>
    </row>
  </sheetData>
  <mergeCells count="26">
    <mergeCell ref="A1:I1"/>
    <mergeCell ref="B45:B47"/>
    <mergeCell ref="I13:K13"/>
    <mergeCell ref="D5:E5"/>
    <mergeCell ref="F5:G5"/>
    <mergeCell ref="A3:A5"/>
    <mergeCell ref="B3:B5"/>
    <mergeCell ref="C3:C5"/>
    <mergeCell ref="H3:I4"/>
    <mergeCell ref="D3:G3"/>
    <mergeCell ref="A35:A42"/>
    <mergeCell ref="B40:B42"/>
    <mergeCell ref="B35:B39"/>
    <mergeCell ref="C40:C42"/>
    <mergeCell ref="C45:C47"/>
    <mergeCell ref="A43:A44"/>
    <mergeCell ref="A45:A47"/>
    <mergeCell ref="C35:C37"/>
    <mergeCell ref="C38:C39"/>
    <mergeCell ref="A33:A34"/>
    <mergeCell ref="A11:E11"/>
    <mergeCell ref="A15:A32"/>
    <mergeCell ref="B28:B32"/>
    <mergeCell ref="B23:B27"/>
    <mergeCell ref="B19:B22"/>
    <mergeCell ref="B17:B18"/>
  </mergeCells>
  <dataValidations count="2">
    <dataValidation type="decimal" allowBlank="1" showInputMessage="1" showErrorMessage="1" errorTitle="Внимание" error="Допускается ввод только действительных чисел!" sqref="J16:J48 E15:F48 WVR16:WVR48 WLV16:WLV48 WBZ16:WBZ48 VSD16:VSD48 VIH16:VIH48 UYL16:UYL48 UOP16:UOP48 UET16:UET48 TUX16:TUX48 TLB16:TLB48 TBF16:TBF48 SRJ16:SRJ48 SHN16:SHN48 RXR16:RXR48 RNV16:RNV48 RDZ16:RDZ48 QUD16:QUD48 QKH16:QKH48 QAL16:QAL48 PQP16:PQP48 PGT16:PGT48 OWX16:OWX48 ONB16:ONB48 ODF16:ODF48 NTJ16:NTJ48 NJN16:NJN48 MZR16:MZR48 MPV16:MPV48 MFZ16:MFZ48 LWD16:LWD48 LMH16:LMH48 LCL16:LCL48 KSP16:KSP48 KIT16:KIT48 JYX16:JYX48 JPB16:JPB48 JFF16:JFF48 IVJ16:IVJ48 ILN16:ILN48 IBR16:IBR48 HRV16:HRV48 HHZ16:HHZ48 GYD16:GYD48 GOH16:GOH48 GEL16:GEL48 FUP16:FUP48 FKT16:FKT48 FAX16:FAX48 ERB16:ERB48 EHF16:EHF48 DXJ16:DXJ48 DNN16:DNN48 DDR16:DDR48 CTV16:CTV48 CJZ16:CJZ48 CAD16:CAD48 BQH16:BQH48 BGL16:BGL48 AWP16:AWP48 AMT16:AMT48 ACX16:ACX48 TB16:TB48 JF16:JF48">
      <formula1>-9.99999999999999E+23</formula1>
      <formula2>9.99999999999999E+23</formula2>
    </dataValidation>
    <dataValidation type="decimal" allowBlank="1" showInputMessage="1" showErrorMessage="1" error="Ввведеное значение неверно" sqref="I24:I48 WVQ24:WVQ48 WLU24:WLU48 WBY24:WBY48 VSC24:VSC48 VIG24:VIG48 UYK24:UYK48 UOO24:UOO48 UES24:UES48 TUW24:TUW48 TLA24:TLA48 TBE24:TBE48 SRI24:SRI48 SHM24:SHM48 RXQ24:RXQ48 RNU24:RNU48 RDY24:RDY48 QUC24:QUC48 QKG24:QKG48 QAK24:QAK48 PQO24:PQO48 PGS24:PGS48 OWW24:OWW48 ONA24:ONA48 ODE24:ODE48 NTI24:NTI48 NJM24:NJM48 MZQ24:MZQ48 MPU24:MPU48 MFY24:MFY48 LWC24:LWC48 LMG24:LMG48 LCK24:LCK48 KSO24:KSO48 KIS24:KIS48 JYW24:JYW48 JPA24:JPA48 JFE24:JFE48 IVI24:IVI48 ILM24:ILM48 IBQ24:IBQ48 HRU24:HRU48 HHY24:HHY48 GYC24:GYC48 GOG24:GOG48 GEK24:GEK48 FUO24:FUO48 FKS24:FKS48 FAW24:FAW48 ERA24:ERA48 EHE24:EHE48 DXI24:DXI48 DNM24:DNM48 DDQ24:DDQ48 CTU24:CTU48 CJY24:CJY48 CAC24:CAC48 BQG24:BQG48 BGK24:BGK48 AWO24:AWO48 AMS24:AMS48 ACW24:ACW48 TA24:TA48 JE24:JE48">
      <formula1>-1000000000000000</formula1>
      <formula2>1000000000000000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FF99"/>
  </sheetPr>
  <dimension ref="A1:E8"/>
  <sheetViews>
    <sheetView workbookViewId="0">
      <selection activeCell="D17" sqref="D17"/>
    </sheetView>
  </sheetViews>
  <sheetFormatPr defaultRowHeight="15"/>
  <cols>
    <col min="1" max="1" width="4.85546875" customWidth="1"/>
    <col min="2" max="2" width="47.7109375" customWidth="1"/>
    <col min="5" max="5" width="15.5703125" customWidth="1"/>
  </cols>
  <sheetData>
    <row r="1" spans="1:5">
      <c r="A1" s="224" t="s">
        <v>214</v>
      </c>
      <c r="B1" s="224"/>
      <c r="C1" s="224"/>
      <c r="D1" s="224"/>
      <c r="E1" s="224"/>
    </row>
    <row r="2" spans="1:5" ht="15.75" thickBot="1"/>
    <row r="3" spans="1:5" ht="55.5" customHeight="1">
      <c r="A3" s="53" t="s">
        <v>2</v>
      </c>
      <c r="B3" s="54" t="s">
        <v>3</v>
      </c>
      <c r="C3" s="54" t="str">
        <f>+'1.2.'!C3</f>
        <v>2016 г.</v>
      </c>
      <c r="D3" s="168" t="str">
        <f>+'1.2.'!D3</f>
        <v>2017 г.</v>
      </c>
      <c r="E3" s="55" t="s">
        <v>33</v>
      </c>
    </row>
    <row r="4" spans="1:5" ht="15.75" thickBot="1">
      <c r="A4" s="66">
        <v>1</v>
      </c>
      <c r="B4" s="67">
        <v>2</v>
      </c>
      <c r="C4" s="67">
        <v>3</v>
      </c>
      <c r="D4" s="67">
        <v>4</v>
      </c>
      <c r="E4" s="68">
        <v>5</v>
      </c>
    </row>
    <row r="5" spans="1:5">
      <c r="A5" s="43">
        <v>1</v>
      </c>
      <c r="B5" s="65" t="s">
        <v>216</v>
      </c>
      <c r="C5" s="105">
        <v>57</v>
      </c>
      <c r="D5" s="105">
        <v>54</v>
      </c>
      <c r="E5" s="49">
        <f>IF(C5&gt;0,D5/C5-1,0)</f>
        <v>-5.2631578947368474E-2</v>
      </c>
    </row>
    <row r="6" spans="1:5">
      <c r="A6" s="27" t="s">
        <v>10</v>
      </c>
      <c r="B6" s="24" t="s">
        <v>215</v>
      </c>
      <c r="C6" s="63">
        <v>82</v>
      </c>
      <c r="D6" s="63">
        <v>80</v>
      </c>
      <c r="E6" s="39">
        <f>IF(C6&gt;0,D6/C6-1,0)</f>
        <v>-2.4390243902439046E-2</v>
      </c>
    </row>
    <row r="7" spans="1:5">
      <c r="A7" s="27" t="s">
        <v>11</v>
      </c>
      <c r="B7" s="25" t="s">
        <v>217</v>
      </c>
      <c r="C7" s="63">
        <v>42</v>
      </c>
      <c r="D7" s="63">
        <v>33</v>
      </c>
      <c r="E7" s="39">
        <f>IF(C7&gt;0,D7/C7-1,0)</f>
        <v>-0.2142857142857143</v>
      </c>
    </row>
    <row r="8" spans="1:5" ht="15.75" thickBot="1">
      <c r="A8" s="30" t="s">
        <v>12</v>
      </c>
      <c r="B8" s="96" t="s">
        <v>218</v>
      </c>
      <c r="C8" s="106">
        <v>9</v>
      </c>
      <c r="D8" s="106">
        <v>5</v>
      </c>
      <c r="E8" s="42">
        <f>IF(C8&gt;0,D8/C8-1,0)</f>
        <v>-0.44444444444444442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FF99"/>
  </sheetPr>
  <dimension ref="A1:E29"/>
  <sheetViews>
    <sheetView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J18" sqref="J18:J19"/>
    </sheetView>
  </sheetViews>
  <sheetFormatPr defaultRowHeight="15"/>
  <cols>
    <col min="1" max="1" width="8" style="3" customWidth="1"/>
    <col min="2" max="2" width="59.42578125" customWidth="1"/>
    <col min="3" max="3" width="10.28515625" customWidth="1"/>
    <col min="4" max="4" width="10.85546875" customWidth="1"/>
    <col min="5" max="5" width="15.28515625" customWidth="1"/>
  </cols>
  <sheetData>
    <row r="1" spans="1:5" ht="39.75" customHeight="1">
      <c r="A1" s="265" t="s">
        <v>14</v>
      </c>
      <c r="B1" s="265"/>
      <c r="C1" s="265"/>
      <c r="D1" s="265"/>
      <c r="E1" s="265"/>
    </row>
    <row r="2" spans="1:5" ht="15.75" thickBot="1"/>
    <row r="3" spans="1:5" ht="15" customHeight="1">
      <c r="A3" s="228" t="s">
        <v>2</v>
      </c>
      <c r="B3" s="229" t="s">
        <v>3</v>
      </c>
      <c r="C3" s="263" t="s">
        <v>4</v>
      </c>
      <c r="D3" s="263"/>
      <c r="E3" s="264"/>
    </row>
    <row r="4" spans="1:5" ht="45">
      <c r="A4" s="231"/>
      <c r="B4" s="232"/>
      <c r="C4" s="117" t="str">
        <f>+'1.4.'!C3</f>
        <v>2016 г.</v>
      </c>
      <c r="D4" s="117" t="str">
        <f>+'1.4.'!D3</f>
        <v>2017 г.</v>
      </c>
      <c r="E4" s="57" t="s">
        <v>33</v>
      </c>
    </row>
    <row r="5" spans="1:5" ht="15.75" thickBot="1">
      <c r="A5" s="66">
        <v>1</v>
      </c>
      <c r="B5" s="67">
        <v>2</v>
      </c>
      <c r="C5" s="67">
        <v>3</v>
      </c>
      <c r="D5" s="67">
        <v>4</v>
      </c>
      <c r="E5" s="68">
        <v>5</v>
      </c>
    </row>
    <row r="6" spans="1:5" ht="36.75" customHeight="1">
      <c r="A6" s="100">
        <v>1</v>
      </c>
      <c r="B6" s="101" t="s">
        <v>9</v>
      </c>
      <c r="C6" s="105">
        <f>SUM(C7:C10)</f>
        <v>0</v>
      </c>
      <c r="D6" s="105">
        <f>SUM(D7:D10)</f>
        <v>0</v>
      </c>
      <c r="E6" s="49">
        <f t="shared" ref="E6:E20" si="0">IF(C6&gt;0,D6/C6-1,0)</f>
        <v>0</v>
      </c>
    </row>
    <row r="7" spans="1:5">
      <c r="A7" s="27" t="s">
        <v>10</v>
      </c>
      <c r="B7" s="6" t="s">
        <v>5</v>
      </c>
      <c r="C7" s="63"/>
      <c r="D7" s="63"/>
      <c r="E7" s="39">
        <f t="shared" si="0"/>
        <v>0</v>
      </c>
    </row>
    <row r="8" spans="1:5">
      <c r="A8" s="27" t="s">
        <v>11</v>
      </c>
      <c r="B8" s="6" t="s">
        <v>246</v>
      </c>
      <c r="C8" s="63"/>
      <c r="D8" s="63"/>
      <c r="E8" s="39">
        <f t="shared" si="0"/>
        <v>0</v>
      </c>
    </row>
    <row r="9" spans="1:5">
      <c r="A9" s="27" t="s">
        <v>12</v>
      </c>
      <c r="B9" s="7" t="s">
        <v>247</v>
      </c>
      <c r="C9" s="63"/>
      <c r="D9" s="63"/>
      <c r="E9" s="39">
        <f t="shared" si="0"/>
        <v>0</v>
      </c>
    </row>
    <row r="10" spans="1:5">
      <c r="A10" s="27" t="s">
        <v>13</v>
      </c>
      <c r="B10" s="7" t="s">
        <v>6</v>
      </c>
      <c r="C10" s="63"/>
      <c r="D10" s="63"/>
      <c r="E10" s="39">
        <f t="shared" si="0"/>
        <v>0</v>
      </c>
    </row>
    <row r="11" spans="1:5" ht="33">
      <c r="A11" s="97">
        <v>2</v>
      </c>
      <c r="B11" s="5" t="s">
        <v>19</v>
      </c>
      <c r="C11" s="63">
        <f>SUM(C12:C15)</f>
        <v>0</v>
      </c>
      <c r="D11" s="63">
        <f>SUM(D12:D15)</f>
        <v>0</v>
      </c>
      <c r="E11" s="39">
        <f t="shared" si="0"/>
        <v>0</v>
      </c>
    </row>
    <row r="12" spans="1:5">
      <c r="A12" s="27" t="s">
        <v>15</v>
      </c>
      <c r="B12" s="6" t="s">
        <v>5</v>
      </c>
      <c r="C12" s="63"/>
      <c r="D12" s="63"/>
      <c r="E12" s="39">
        <f t="shared" si="0"/>
        <v>0</v>
      </c>
    </row>
    <row r="13" spans="1:5">
      <c r="A13" s="27" t="s">
        <v>16</v>
      </c>
      <c r="B13" s="6" t="s">
        <v>246</v>
      </c>
      <c r="C13" s="63"/>
      <c r="D13" s="63"/>
      <c r="E13" s="39">
        <f t="shared" si="0"/>
        <v>0</v>
      </c>
    </row>
    <row r="14" spans="1:5">
      <c r="A14" s="27" t="s">
        <v>17</v>
      </c>
      <c r="B14" s="7" t="s">
        <v>247</v>
      </c>
      <c r="C14" s="63"/>
      <c r="D14" s="63"/>
      <c r="E14" s="39">
        <f t="shared" si="0"/>
        <v>0</v>
      </c>
    </row>
    <row r="15" spans="1:5">
      <c r="A15" s="27" t="s">
        <v>18</v>
      </c>
      <c r="B15" s="7" t="s">
        <v>6</v>
      </c>
      <c r="C15" s="63"/>
      <c r="D15" s="63"/>
      <c r="E15" s="39">
        <f t="shared" si="0"/>
        <v>0</v>
      </c>
    </row>
    <row r="16" spans="1:5" ht="78">
      <c r="A16" s="27" t="s">
        <v>21</v>
      </c>
      <c r="B16" s="5" t="s">
        <v>20</v>
      </c>
      <c r="C16" s="63">
        <f>SUM(C17:C20)</f>
        <v>0</v>
      </c>
      <c r="D16" s="63">
        <f>SUM(D17:D20)</f>
        <v>0</v>
      </c>
      <c r="E16" s="39">
        <f t="shared" si="0"/>
        <v>0</v>
      </c>
    </row>
    <row r="17" spans="1:5">
      <c r="A17" s="27" t="s">
        <v>22</v>
      </c>
      <c r="B17" s="6" t="s">
        <v>5</v>
      </c>
      <c r="C17" s="63"/>
      <c r="D17" s="63"/>
      <c r="E17" s="39">
        <f t="shared" si="0"/>
        <v>0</v>
      </c>
    </row>
    <row r="18" spans="1:5">
      <c r="A18" s="27" t="s">
        <v>23</v>
      </c>
      <c r="B18" s="6" t="s">
        <v>246</v>
      </c>
      <c r="C18" s="63"/>
      <c r="D18" s="63"/>
      <c r="E18" s="39">
        <f t="shared" si="0"/>
        <v>0</v>
      </c>
    </row>
    <row r="19" spans="1:5">
      <c r="A19" s="27" t="s">
        <v>24</v>
      </c>
      <c r="B19" s="7" t="s">
        <v>247</v>
      </c>
      <c r="C19" s="63"/>
      <c r="D19" s="63"/>
      <c r="E19" s="39">
        <f t="shared" si="0"/>
        <v>0</v>
      </c>
    </row>
    <row r="20" spans="1:5">
      <c r="A20" s="27" t="s">
        <v>25</v>
      </c>
      <c r="B20" s="7" t="s">
        <v>6</v>
      </c>
      <c r="C20" s="63"/>
      <c r="D20" s="63"/>
      <c r="E20" s="39">
        <f t="shared" si="0"/>
        <v>0</v>
      </c>
    </row>
    <row r="21" spans="1:5" ht="78">
      <c r="A21" s="27" t="s">
        <v>26</v>
      </c>
      <c r="B21" s="5" t="s">
        <v>31</v>
      </c>
      <c r="C21" s="63">
        <f>SUM(C22:C25)</f>
        <v>0</v>
      </c>
      <c r="D21" s="63">
        <f>SUM(D22:D25)</f>
        <v>0</v>
      </c>
      <c r="E21" s="39">
        <f>IF(C21&gt;0,D21/C21-1,0)</f>
        <v>0</v>
      </c>
    </row>
    <row r="22" spans="1:5">
      <c r="A22" s="27" t="s">
        <v>27</v>
      </c>
      <c r="B22" s="6" t="s">
        <v>5</v>
      </c>
      <c r="C22" s="63"/>
      <c r="D22" s="63"/>
      <c r="E22" s="39">
        <f t="shared" ref="E22:E27" si="1">IF(C22&gt;0,D22/C22-1,0)</f>
        <v>0</v>
      </c>
    </row>
    <row r="23" spans="1:5">
      <c r="A23" s="27" t="s">
        <v>28</v>
      </c>
      <c r="B23" s="6" t="s">
        <v>246</v>
      </c>
      <c r="C23" s="63"/>
      <c r="D23" s="63"/>
      <c r="E23" s="39">
        <f t="shared" si="1"/>
        <v>0</v>
      </c>
    </row>
    <row r="24" spans="1:5">
      <c r="A24" s="27" t="s">
        <v>29</v>
      </c>
      <c r="B24" s="7" t="s">
        <v>247</v>
      </c>
      <c r="C24" s="63"/>
      <c r="D24" s="63"/>
      <c r="E24" s="39">
        <f t="shared" si="1"/>
        <v>0</v>
      </c>
    </row>
    <row r="25" spans="1:5">
      <c r="A25" s="27" t="s">
        <v>30</v>
      </c>
      <c r="B25" s="7" t="s">
        <v>6</v>
      </c>
      <c r="C25" s="63"/>
      <c r="D25" s="63"/>
      <c r="E25" s="39">
        <f t="shared" si="1"/>
        <v>0</v>
      </c>
    </row>
    <row r="26" spans="1:5" ht="45">
      <c r="A26" s="97">
        <v>5</v>
      </c>
      <c r="B26" s="5" t="s">
        <v>7</v>
      </c>
      <c r="C26" s="187">
        <v>0</v>
      </c>
      <c r="D26" s="63">
        <v>0</v>
      </c>
      <c r="E26" s="39">
        <f t="shared" si="1"/>
        <v>0</v>
      </c>
    </row>
    <row r="27" spans="1:5" ht="60.75" thickBot="1">
      <c r="A27" s="30" t="s">
        <v>32</v>
      </c>
      <c r="B27" s="98" t="s">
        <v>8</v>
      </c>
      <c r="C27" s="106">
        <v>0</v>
      </c>
      <c r="D27" s="106">
        <v>0</v>
      </c>
      <c r="E27" s="42">
        <f t="shared" si="1"/>
        <v>0</v>
      </c>
    </row>
    <row r="28" spans="1:5">
      <c r="C28" s="61"/>
      <c r="D28" s="61"/>
    </row>
    <row r="29" spans="1:5">
      <c r="A29" s="60"/>
    </row>
  </sheetData>
  <mergeCells count="4">
    <mergeCell ref="A3:A4"/>
    <mergeCell ref="B3:B4"/>
    <mergeCell ref="C3:E3"/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FF99"/>
  </sheetPr>
  <dimension ref="A1:T1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2" sqref="M22"/>
    </sheetView>
  </sheetViews>
  <sheetFormatPr defaultRowHeight="15"/>
  <cols>
    <col min="2" max="2" width="19.7109375" customWidth="1"/>
    <col min="3" max="10" width="6.7109375" customWidth="1"/>
    <col min="11" max="14" width="8.7109375" customWidth="1"/>
    <col min="19" max="19" width="30.85546875" customWidth="1"/>
    <col min="20" max="20" width="22.85546875" customWidth="1"/>
  </cols>
  <sheetData>
    <row r="1" spans="1:20">
      <c r="A1" s="271" t="s">
        <v>42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</row>
    <row r="3" spans="1:20" ht="15.75" thickBot="1"/>
    <row r="4" spans="1:20" ht="194.25" customHeight="1">
      <c r="A4" s="228" t="s">
        <v>2</v>
      </c>
      <c r="B4" s="266" t="s">
        <v>34</v>
      </c>
      <c r="C4" s="266" t="s">
        <v>248</v>
      </c>
      <c r="D4" s="266"/>
      <c r="E4" s="266"/>
      <c r="F4" s="266"/>
      <c r="G4" s="266" t="s">
        <v>249</v>
      </c>
      <c r="H4" s="266"/>
      <c r="I4" s="266"/>
      <c r="J4" s="266"/>
      <c r="K4" s="266" t="s">
        <v>250</v>
      </c>
      <c r="L4" s="266"/>
      <c r="M4" s="266"/>
      <c r="N4" s="266"/>
      <c r="O4" s="266" t="s">
        <v>251</v>
      </c>
      <c r="P4" s="266"/>
      <c r="Q4" s="266"/>
      <c r="R4" s="266"/>
      <c r="S4" s="267" t="s">
        <v>39</v>
      </c>
      <c r="T4" s="269" t="s">
        <v>40</v>
      </c>
    </row>
    <row r="5" spans="1:20">
      <c r="A5" s="231"/>
      <c r="B5" s="272"/>
      <c r="C5" s="56" t="s">
        <v>35</v>
      </c>
      <c r="D5" s="99" t="s">
        <v>36</v>
      </c>
      <c r="E5" s="99" t="s">
        <v>37</v>
      </c>
      <c r="F5" s="99" t="s">
        <v>38</v>
      </c>
      <c r="G5" s="56" t="s">
        <v>35</v>
      </c>
      <c r="H5" s="99" t="s">
        <v>36</v>
      </c>
      <c r="I5" s="99" t="s">
        <v>37</v>
      </c>
      <c r="J5" s="99" t="s">
        <v>38</v>
      </c>
      <c r="K5" s="56" t="s">
        <v>35</v>
      </c>
      <c r="L5" s="99" t="s">
        <v>36</v>
      </c>
      <c r="M5" s="99" t="s">
        <v>37</v>
      </c>
      <c r="N5" s="99" t="s">
        <v>38</v>
      </c>
      <c r="O5" s="56" t="s">
        <v>35</v>
      </c>
      <c r="P5" s="99" t="s">
        <v>36</v>
      </c>
      <c r="Q5" s="99" t="s">
        <v>37</v>
      </c>
      <c r="R5" s="99" t="s">
        <v>38</v>
      </c>
      <c r="S5" s="268"/>
      <c r="T5" s="270"/>
    </row>
    <row r="6" spans="1:20" ht="15.75" thickBot="1">
      <c r="A6" s="66">
        <v>1</v>
      </c>
      <c r="B6" s="67">
        <v>2</v>
      </c>
      <c r="C6" s="67">
        <v>3</v>
      </c>
      <c r="D6" s="67">
        <v>4</v>
      </c>
      <c r="E6" s="67">
        <v>5</v>
      </c>
      <c r="F6" s="67">
        <v>6</v>
      </c>
      <c r="G6" s="67">
        <v>7</v>
      </c>
      <c r="H6" s="67">
        <v>8</v>
      </c>
      <c r="I6" s="67">
        <v>9</v>
      </c>
      <c r="J6" s="67">
        <v>10</v>
      </c>
      <c r="K6" s="67">
        <v>11</v>
      </c>
      <c r="L6" s="67">
        <v>12</v>
      </c>
      <c r="M6" s="67">
        <v>13</v>
      </c>
      <c r="N6" s="67">
        <v>14</v>
      </c>
      <c r="O6" s="67">
        <v>15</v>
      </c>
      <c r="P6" s="67">
        <v>16</v>
      </c>
      <c r="Q6" s="67">
        <v>17</v>
      </c>
      <c r="R6" s="67">
        <v>18</v>
      </c>
      <c r="S6" s="67">
        <v>19</v>
      </c>
      <c r="T6" s="68">
        <v>20</v>
      </c>
    </row>
    <row r="7" spans="1:20">
      <c r="A7" s="45">
        <v>1</v>
      </c>
      <c r="B7" s="102" t="s">
        <v>263</v>
      </c>
      <c r="C7" s="219"/>
      <c r="D7" s="219"/>
      <c r="E7" s="220">
        <f>+(0.533*1+0.533*1)/56</f>
        <v>1.9035714285714288E-2</v>
      </c>
      <c r="F7" s="219"/>
      <c r="G7" s="219"/>
      <c r="H7" s="219"/>
      <c r="I7" s="219">
        <f>2/56</f>
        <v>3.5714285714285712E-2</v>
      </c>
      <c r="J7" s="219"/>
      <c r="K7" s="219"/>
      <c r="L7" s="219"/>
      <c r="M7" s="219"/>
      <c r="N7" s="219"/>
      <c r="O7" s="219"/>
      <c r="P7" s="219"/>
      <c r="Q7" s="219"/>
      <c r="R7" s="219"/>
      <c r="S7" s="219">
        <f>1/26</f>
        <v>3.8461538461538464E-2</v>
      </c>
      <c r="T7" s="46"/>
    </row>
    <row r="8" spans="1:20">
      <c r="A8" s="34">
        <v>2</v>
      </c>
      <c r="B8" s="59" t="s">
        <v>161</v>
      </c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35"/>
    </row>
    <row r="9" spans="1:20">
      <c r="A9" s="34">
        <v>3</v>
      </c>
      <c r="B9" s="59" t="s">
        <v>161</v>
      </c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35"/>
    </row>
    <row r="10" spans="1:20" ht="30.75" thickBot="1">
      <c r="A10" s="36"/>
      <c r="B10" s="64" t="s">
        <v>41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37"/>
    </row>
  </sheetData>
  <mergeCells count="9">
    <mergeCell ref="O4:R4"/>
    <mergeCell ref="S4:S5"/>
    <mergeCell ref="T4:T5"/>
    <mergeCell ref="A1:T1"/>
    <mergeCell ref="B4:B5"/>
    <mergeCell ref="A4:A5"/>
    <mergeCell ref="C4:F4"/>
    <mergeCell ref="G4:J4"/>
    <mergeCell ref="K4:N4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FF99"/>
  </sheetPr>
  <dimension ref="A1:J13"/>
  <sheetViews>
    <sheetView workbookViewId="0">
      <selection activeCell="G19" sqref="G19"/>
    </sheetView>
  </sheetViews>
  <sheetFormatPr defaultRowHeight="15"/>
  <cols>
    <col min="1" max="1" width="6.7109375" customWidth="1"/>
    <col min="2" max="2" width="23.28515625" customWidth="1"/>
    <col min="3" max="3" width="13.85546875" customWidth="1"/>
    <col min="4" max="4" width="11.42578125" customWidth="1"/>
    <col min="5" max="5" width="11.5703125" customWidth="1"/>
    <col min="6" max="6" width="17.140625" customWidth="1"/>
    <col min="7" max="7" width="17.85546875" customWidth="1"/>
    <col min="8" max="8" width="35.28515625" customWidth="1"/>
  </cols>
  <sheetData>
    <row r="1" spans="1:10">
      <c r="A1" s="9" t="s">
        <v>225</v>
      </c>
    </row>
    <row r="3" spans="1:10" ht="79.5" customHeight="1">
      <c r="A3" s="273" t="s">
        <v>231</v>
      </c>
      <c r="B3" s="273"/>
      <c r="C3" s="273"/>
      <c r="D3" s="273"/>
      <c r="E3" s="273"/>
      <c r="F3" s="273"/>
      <c r="G3" s="273"/>
      <c r="H3" s="273"/>
    </row>
    <row r="5" spans="1:10" ht="15.75" thickBot="1">
      <c r="A5" s="249" t="s">
        <v>226</v>
      </c>
      <c r="B5" s="249"/>
      <c r="C5" s="249"/>
      <c r="D5" s="249"/>
      <c r="E5" s="249"/>
      <c r="F5" s="249"/>
      <c r="G5" s="249"/>
      <c r="H5" s="249"/>
    </row>
    <row r="6" spans="1:10" ht="78" customHeight="1">
      <c r="A6" s="252" t="s">
        <v>142</v>
      </c>
      <c r="B6" s="255" t="s">
        <v>143</v>
      </c>
      <c r="C6" s="255" t="s">
        <v>144</v>
      </c>
      <c r="D6" s="274" t="s">
        <v>145</v>
      </c>
      <c r="E6" s="275"/>
      <c r="F6" s="276" t="s">
        <v>227</v>
      </c>
      <c r="G6" s="277"/>
      <c r="H6" s="278" t="s">
        <v>228</v>
      </c>
    </row>
    <row r="7" spans="1:10" ht="66.75" customHeight="1" thickBot="1">
      <c r="A7" s="254"/>
      <c r="B7" s="257"/>
      <c r="C7" s="257"/>
      <c r="D7" s="110" t="s">
        <v>146</v>
      </c>
      <c r="E7" s="110" t="s">
        <v>147</v>
      </c>
      <c r="F7" s="115" t="s">
        <v>229</v>
      </c>
      <c r="G7" s="115" t="s">
        <v>230</v>
      </c>
      <c r="H7" s="279"/>
    </row>
    <row r="8" spans="1:10" ht="20.100000000000001" customHeight="1">
      <c r="A8" s="103">
        <v>1</v>
      </c>
      <c r="B8" s="104" t="s">
        <v>148</v>
      </c>
      <c r="C8" s="104" t="s">
        <v>149</v>
      </c>
      <c r="D8" s="104">
        <v>10</v>
      </c>
      <c r="E8" s="188">
        <v>10</v>
      </c>
      <c r="F8" s="189">
        <v>10.3</v>
      </c>
      <c r="G8" s="189">
        <v>10.3</v>
      </c>
      <c r="H8" s="190">
        <v>10.3</v>
      </c>
      <c r="I8" s="61"/>
      <c r="J8" s="61"/>
    </row>
    <row r="9" spans="1:10" ht="20.100000000000001" customHeight="1">
      <c r="A9" s="84">
        <v>2</v>
      </c>
      <c r="B9" s="11" t="s">
        <v>150</v>
      </c>
      <c r="C9" s="11" t="s">
        <v>151</v>
      </c>
      <c r="D9" s="11">
        <v>31.5</v>
      </c>
      <c r="E9" s="191">
        <v>40</v>
      </c>
      <c r="F9" s="177">
        <v>48.1</v>
      </c>
      <c r="G9" s="177">
        <v>48.1</v>
      </c>
      <c r="H9" s="192">
        <v>48.1</v>
      </c>
      <c r="I9" s="61"/>
      <c r="J9" s="61"/>
    </row>
    <row r="10" spans="1:10" ht="20.100000000000001" customHeight="1" thickBot="1">
      <c r="A10" s="85">
        <v>3</v>
      </c>
      <c r="B10" s="86" t="s">
        <v>152</v>
      </c>
      <c r="C10" s="86" t="s">
        <v>153</v>
      </c>
      <c r="D10" s="86">
        <v>80</v>
      </c>
      <c r="E10" s="193">
        <v>63</v>
      </c>
      <c r="F10" s="194">
        <v>109.5</v>
      </c>
      <c r="G10" s="194">
        <v>109.5</v>
      </c>
      <c r="H10" s="195">
        <v>109.5</v>
      </c>
      <c r="I10" s="61"/>
      <c r="J10" s="61"/>
    </row>
    <row r="13" spans="1:10" ht="30" customHeight="1">
      <c r="A13" s="273" t="s">
        <v>232</v>
      </c>
      <c r="B13" s="273"/>
      <c r="C13" s="273"/>
      <c r="D13" s="273"/>
      <c r="E13" s="273"/>
      <c r="F13" s="273"/>
      <c r="G13" s="273"/>
      <c r="H13" s="273"/>
    </row>
  </sheetData>
  <mergeCells count="9">
    <mergeCell ref="A3:H3"/>
    <mergeCell ref="A13:H13"/>
    <mergeCell ref="A5:H5"/>
    <mergeCell ref="A6:A7"/>
    <mergeCell ref="B6:B7"/>
    <mergeCell ref="C6:C7"/>
    <mergeCell ref="D6:E6"/>
    <mergeCell ref="F6:G6"/>
    <mergeCell ref="H6:H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FF99"/>
  </sheetPr>
  <dimension ref="A1:T18"/>
  <sheetViews>
    <sheetView workbookViewId="0">
      <pane xSplit="2" ySplit="5" topLeftCell="F12" activePane="bottomRight" state="frozen"/>
      <selection pane="topRight" activeCell="C1" sqref="C1"/>
      <selection pane="bottomLeft" activeCell="A6" sqref="A6"/>
      <selection pane="bottomRight" activeCell="K19" sqref="K19"/>
    </sheetView>
  </sheetViews>
  <sheetFormatPr defaultRowHeight="15"/>
  <cols>
    <col min="1" max="1" width="4.42578125" style="61" customWidth="1"/>
    <col min="2" max="2" width="37.140625" style="61" customWidth="1"/>
    <col min="3" max="4" width="9.140625" style="61"/>
    <col min="5" max="5" width="15.85546875" style="61" customWidth="1"/>
    <col min="6" max="7" width="9.140625" style="61"/>
    <col min="8" max="8" width="13.7109375" style="61" customWidth="1"/>
    <col min="9" max="10" width="9.140625" style="61"/>
    <col min="11" max="11" width="14.140625" style="61" customWidth="1"/>
    <col min="12" max="13" width="9.140625" style="61"/>
    <col min="14" max="14" width="15" style="61" customWidth="1"/>
    <col min="15" max="16" width="9.140625" style="61"/>
    <col min="17" max="17" width="14.42578125" style="61" customWidth="1"/>
    <col min="18" max="19" width="9.140625" style="61"/>
    <col min="20" max="20" width="15.28515625" style="61" customWidth="1"/>
    <col min="21" max="16384" width="9.140625" style="61"/>
  </cols>
  <sheetData>
    <row r="1" spans="1:20">
      <c r="A1" s="196" t="s">
        <v>43</v>
      </c>
    </row>
    <row r="2" spans="1:20" ht="15.75" thickBot="1"/>
    <row r="3" spans="1:20" ht="15" customHeight="1" thickBot="1">
      <c r="A3" s="280" t="s">
        <v>2</v>
      </c>
      <c r="B3" s="285" t="s">
        <v>3</v>
      </c>
      <c r="C3" s="281" t="s">
        <v>44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3"/>
    </row>
    <row r="4" spans="1:20" ht="32.25" customHeight="1">
      <c r="A4" s="284"/>
      <c r="B4" s="286"/>
      <c r="C4" s="280" t="s">
        <v>45</v>
      </c>
      <c r="D4" s="258"/>
      <c r="E4" s="259"/>
      <c r="F4" s="280" t="s">
        <v>46</v>
      </c>
      <c r="G4" s="258"/>
      <c r="H4" s="259"/>
      <c r="I4" s="280" t="s">
        <v>47</v>
      </c>
      <c r="J4" s="258"/>
      <c r="K4" s="259"/>
      <c r="L4" s="280" t="s">
        <v>48</v>
      </c>
      <c r="M4" s="258"/>
      <c r="N4" s="259"/>
      <c r="O4" s="280" t="s">
        <v>49</v>
      </c>
      <c r="P4" s="258"/>
      <c r="Q4" s="259"/>
      <c r="R4" s="280" t="s">
        <v>50</v>
      </c>
      <c r="S4" s="258"/>
      <c r="T4" s="259"/>
    </row>
    <row r="5" spans="1:20" ht="45.75" customHeight="1">
      <c r="A5" s="284"/>
      <c r="B5" s="286"/>
      <c r="C5" s="197" t="str">
        <f>+'2.1.'!C4</f>
        <v>2016 г.</v>
      </c>
      <c r="D5" s="117" t="str">
        <f>+'2.1.'!D4</f>
        <v>2017 г.</v>
      </c>
      <c r="E5" s="119" t="s">
        <v>33</v>
      </c>
      <c r="F5" s="132" t="str">
        <f>+C5</f>
        <v>2016 г.</v>
      </c>
      <c r="G5" s="117" t="str">
        <f>+D5</f>
        <v>2017 г.</v>
      </c>
      <c r="H5" s="119" t="s">
        <v>33</v>
      </c>
      <c r="I5" s="132" t="str">
        <f>+F5</f>
        <v>2016 г.</v>
      </c>
      <c r="J5" s="117" t="str">
        <f>+G5</f>
        <v>2017 г.</v>
      </c>
      <c r="K5" s="119" t="s">
        <v>33</v>
      </c>
      <c r="L5" s="132" t="str">
        <f>+I5</f>
        <v>2016 г.</v>
      </c>
      <c r="M5" s="117" t="str">
        <f>+J5</f>
        <v>2017 г.</v>
      </c>
      <c r="N5" s="119" t="s">
        <v>33</v>
      </c>
      <c r="O5" s="132" t="str">
        <f>+L5</f>
        <v>2016 г.</v>
      </c>
      <c r="P5" s="117" t="str">
        <f>+M5</f>
        <v>2017 г.</v>
      </c>
      <c r="Q5" s="119" t="s">
        <v>33</v>
      </c>
      <c r="R5" s="132" t="str">
        <f>+O5</f>
        <v>2016 г.</v>
      </c>
      <c r="S5" s="117" t="str">
        <f>+P5</f>
        <v>2017 г.</v>
      </c>
      <c r="T5" s="119" t="s">
        <v>33</v>
      </c>
    </row>
    <row r="6" spans="1:20" ht="15" customHeight="1" thickBot="1">
      <c r="A6" s="198">
        <v>1</v>
      </c>
      <c r="B6" s="199">
        <v>2</v>
      </c>
      <c r="C6" s="198">
        <v>3</v>
      </c>
      <c r="D6" s="200">
        <v>4</v>
      </c>
      <c r="E6" s="201">
        <v>5</v>
      </c>
      <c r="F6" s="202">
        <v>6</v>
      </c>
      <c r="G6" s="203">
        <v>7</v>
      </c>
      <c r="H6" s="204">
        <v>8</v>
      </c>
      <c r="I6" s="198">
        <v>9</v>
      </c>
      <c r="J6" s="200">
        <v>10</v>
      </c>
      <c r="K6" s="201">
        <v>11</v>
      </c>
      <c r="L6" s="202">
        <v>12</v>
      </c>
      <c r="M6" s="203">
        <v>13</v>
      </c>
      <c r="N6" s="204">
        <v>14</v>
      </c>
      <c r="O6" s="198">
        <v>15</v>
      </c>
      <c r="P6" s="200">
        <v>16</v>
      </c>
      <c r="Q6" s="201">
        <v>17</v>
      </c>
      <c r="R6" s="202">
        <v>18</v>
      </c>
      <c r="S6" s="203">
        <v>19</v>
      </c>
      <c r="T6" s="204">
        <v>20</v>
      </c>
    </row>
    <row r="7" spans="1:20" ht="50.25" customHeight="1">
      <c r="A7" s="123">
        <v>1</v>
      </c>
      <c r="B7" s="118" t="s">
        <v>51</v>
      </c>
      <c r="C7" s="171">
        <v>0</v>
      </c>
      <c r="D7" s="105">
        <v>0</v>
      </c>
      <c r="E7" s="124">
        <f>IF(C7&gt;0,D7/C7-1,0)</f>
        <v>0</v>
      </c>
      <c r="F7" s="171">
        <v>2</v>
      </c>
      <c r="G7" s="105">
        <v>2</v>
      </c>
      <c r="H7" s="124">
        <f t="shared" ref="H7:H18" si="0">IF(F7&gt;0,G7/F7-1,0)</f>
        <v>0</v>
      </c>
      <c r="I7" s="171">
        <v>3</v>
      </c>
      <c r="J7" s="105"/>
      <c r="K7" s="124">
        <f>IF(I7&gt;0,J7/I7-1,0)</f>
        <v>-1</v>
      </c>
      <c r="L7" s="171">
        <v>1</v>
      </c>
      <c r="M7" s="105">
        <v>1</v>
      </c>
      <c r="N7" s="124">
        <f>IF(L7&gt;0,M7/L7-1,0)</f>
        <v>0</v>
      </c>
      <c r="O7" s="171">
        <v>0</v>
      </c>
      <c r="P7" s="105">
        <v>0</v>
      </c>
      <c r="Q7" s="124">
        <f>IF(O7&gt;0,P7/O7-1,0)</f>
        <v>0</v>
      </c>
      <c r="R7" s="171">
        <f>+C7+F7+I7+L7+O7</f>
        <v>6</v>
      </c>
      <c r="S7" s="105">
        <f>+D7+G7+J7+M7+P7</f>
        <v>3</v>
      </c>
      <c r="T7" s="124">
        <f>IF(R7&gt;0,S7/R7-1,0)</f>
        <v>-0.5</v>
      </c>
    </row>
    <row r="8" spans="1:20" ht="92.25" customHeight="1">
      <c r="A8" s="127">
        <v>2</v>
      </c>
      <c r="B8" s="62" t="s">
        <v>52</v>
      </c>
      <c r="C8" s="173">
        <v>0</v>
      </c>
      <c r="D8" s="63">
        <v>0</v>
      </c>
      <c r="E8" s="126">
        <f t="shared" ref="E8:E18" si="1">IF(C8&gt;0,D8/C8-1,0)</f>
        <v>0</v>
      </c>
      <c r="F8" s="173">
        <v>2</v>
      </c>
      <c r="G8" s="63">
        <v>1</v>
      </c>
      <c r="H8" s="126">
        <f t="shared" si="0"/>
        <v>-0.5</v>
      </c>
      <c r="I8" s="173">
        <v>3</v>
      </c>
      <c r="J8" s="63"/>
      <c r="K8" s="126">
        <f>IF(I8&gt;0,J8/I8-1,0)</f>
        <v>-1</v>
      </c>
      <c r="L8" s="173">
        <v>1</v>
      </c>
      <c r="M8" s="63">
        <v>1</v>
      </c>
      <c r="N8" s="126">
        <f t="shared" ref="N8:N18" si="2">IF(L8&gt;0,M8/L8-1,0)</f>
        <v>0</v>
      </c>
      <c r="O8" s="173">
        <v>0</v>
      </c>
      <c r="P8" s="63">
        <v>0</v>
      </c>
      <c r="Q8" s="126">
        <f t="shared" ref="Q8:Q18" si="3">IF(O8&gt;0,P8/O8-1,0)</f>
        <v>0</v>
      </c>
      <c r="R8" s="173">
        <f t="shared" ref="R8:R17" si="4">+C8+F8+I8+L8+O8</f>
        <v>6</v>
      </c>
      <c r="S8" s="63">
        <f t="shared" ref="S8:S17" si="5">+D8+G8+J8+M8+P8</f>
        <v>2</v>
      </c>
      <c r="T8" s="126">
        <f t="shared" ref="T8:T18" si="6">IF(R8&gt;0,S8/R8-1,0)</f>
        <v>-0.66666666666666674</v>
      </c>
    </row>
    <row r="9" spans="1:20" ht="138.75" customHeight="1">
      <c r="A9" s="127">
        <v>3</v>
      </c>
      <c r="B9" s="62" t="s">
        <v>53</v>
      </c>
      <c r="C9" s="173">
        <f>+C10+C11</f>
        <v>0</v>
      </c>
      <c r="D9" s="63">
        <f>+D10+D11</f>
        <v>0</v>
      </c>
      <c r="E9" s="126">
        <f t="shared" si="1"/>
        <v>0</v>
      </c>
      <c r="F9" s="173">
        <v>0</v>
      </c>
      <c r="G9" s="63">
        <v>0</v>
      </c>
      <c r="H9" s="126">
        <f t="shared" si="0"/>
        <v>0</v>
      </c>
      <c r="I9" s="173">
        <v>0</v>
      </c>
      <c r="J9" s="63">
        <v>0</v>
      </c>
      <c r="K9" s="126">
        <f t="shared" ref="K9:K18" si="7">IF(I9&gt;0,J9/I9-1,0)</f>
        <v>0</v>
      </c>
      <c r="L9" s="173">
        <f>+L10+L11</f>
        <v>0</v>
      </c>
      <c r="M9" s="63">
        <f>+M10+M11</f>
        <v>0</v>
      </c>
      <c r="N9" s="126">
        <f t="shared" si="2"/>
        <v>0</v>
      </c>
      <c r="O9" s="173">
        <f>+O10+O11</f>
        <v>0</v>
      </c>
      <c r="P9" s="63">
        <f>+P10+P11</f>
        <v>0</v>
      </c>
      <c r="Q9" s="126">
        <f t="shared" si="3"/>
        <v>0</v>
      </c>
      <c r="R9" s="173">
        <f t="shared" si="4"/>
        <v>0</v>
      </c>
      <c r="S9" s="63">
        <f t="shared" si="5"/>
        <v>0</v>
      </c>
      <c r="T9" s="126">
        <f t="shared" si="6"/>
        <v>0</v>
      </c>
    </row>
    <row r="10" spans="1:20">
      <c r="A10" s="125" t="s">
        <v>22</v>
      </c>
      <c r="B10" s="205" t="s">
        <v>54</v>
      </c>
      <c r="C10" s="173">
        <v>0</v>
      </c>
      <c r="D10" s="63">
        <v>0</v>
      </c>
      <c r="E10" s="126">
        <v>0</v>
      </c>
      <c r="F10" s="173">
        <v>0</v>
      </c>
      <c r="G10" s="63">
        <v>0</v>
      </c>
      <c r="H10" s="126">
        <f t="shared" si="0"/>
        <v>0</v>
      </c>
      <c r="I10" s="173">
        <v>0</v>
      </c>
      <c r="J10" s="63">
        <v>0</v>
      </c>
      <c r="K10" s="126">
        <f t="shared" si="7"/>
        <v>0</v>
      </c>
      <c r="L10" s="173">
        <v>0</v>
      </c>
      <c r="M10" s="63">
        <v>0</v>
      </c>
      <c r="N10" s="126">
        <f t="shared" si="2"/>
        <v>0</v>
      </c>
      <c r="O10" s="173">
        <v>0</v>
      </c>
      <c r="P10" s="63">
        <v>0</v>
      </c>
      <c r="Q10" s="126">
        <f t="shared" si="3"/>
        <v>0</v>
      </c>
      <c r="R10" s="173">
        <f t="shared" si="4"/>
        <v>0</v>
      </c>
      <c r="S10" s="63">
        <f t="shared" si="5"/>
        <v>0</v>
      </c>
      <c r="T10" s="126">
        <f t="shared" si="6"/>
        <v>0</v>
      </c>
    </row>
    <row r="11" spans="1:20">
      <c r="A11" s="125" t="s">
        <v>23</v>
      </c>
      <c r="B11" s="205" t="s">
        <v>55</v>
      </c>
      <c r="C11" s="173">
        <v>0</v>
      </c>
      <c r="D11" s="63">
        <v>0</v>
      </c>
      <c r="E11" s="126">
        <f t="shared" si="1"/>
        <v>0</v>
      </c>
      <c r="F11" s="173">
        <v>0</v>
      </c>
      <c r="G11" s="63">
        <v>0</v>
      </c>
      <c r="H11" s="126">
        <f t="shared" si="0"/>
        <v>0</v>
      </c>
      <c r="I11" s="173">
        <v>0</v>
      </c>
      <c r="J11" s="63">
        <v>0</v>
      </c>
      <c r="K11" s="126">
        <f t="shared" si="7"/>
        <v>0</v>
      </c>
      <c r="L11" s="173">
        <v>0</v>
      </c>
      <c r="M11" s="63">
        <v>0</v>
      </c>
      <c r="N11" s="126">
        <f t="shared" si="2"/>
        <v>0</v>
      </c>
      <c r="O11" s="173">
        <v>0</v>
      </c>
      <c r="P11" s="63">
        <v>0</v>
      </c>
      <c r="Q11" s="126">
        <f t="shared" si="3"/>
        <v>0</v>
      </c>
      <c r="R11" s="173">
        <f t="shared" si="4"/>
        <v>0</v>
      </c>
      <c r="S11" s="63">
        <f t="shared" si="5"/>
        <v>0</v>
      </c>
      <c r="T11" s="126">
        <f t="shared" si="6"/>
        <v>0</v>
      </c>
    </row>
    <row r="12" spans="1:20" ht="75">
      <c r="A12" s="127">
        <v>4</v>
      </c>
      <c r="B12" s="62" t="s">
        <v>56</v>
      </c>
      <c r="C12" s="173">
        <v>0</v>
      </c>
      <c r="D12" s="63">
        <v>0</v>
      </c>
      <c r="E12" s="126">
        <f t="shared" si="1"/>
        <v>0</v>
      </c>
      <c r="F12" s="173">
        <v>5</v>
      </c>
      <c r="G12" s="63">
        <v>5</v>
      </c>
      <c r="H12" s="126">
        <f t="shared" si="0"/>
        <v>0</v>
      </c>
      <c r="I12" s="173">
        <v>7</v>
      </c>
      <c r="J12" s="63"/>
      <c r="K12" s="126">
        <f t="shared" si="7"/>
        <v>-1</v>
      </c>
      <c r="L12" s="173">
        <v>14</v>
      </c>
      <c r="M12" s="63">
        <v>14</v>
      </c>
      <c r="N12" s="126">
        <f t="shared" si="2"/>
        <v>0</v>
      </c>
      <c r="O12" s="173">
        <v>0</v>
      </c>
      <c r="P12" s="63">
        <v>0</v>
      </c>
      <c r="Q12" s="126">
        <f t="shared" si="3"/>
        <v>0</v>
      </c>
      <c r="R12" s="173">
        <v>9</v>
      </c>
      <c r="S12" s="63">
        <v>8</v>
      </c>
      <c r="T12" s="126">
        <f t="shared" si="6"/>
        <v>-0.11111111111111116</v>
      </c>
    </row>
    <row r="13" spans="1:20" ht="64.5" customHeight="1">
      <c r="A13" s="127">
        <v>5</v>
      </c>
      <c r="B13" s="62" t="s">
        <v>57</v>
      </c>
      <c r="C13" s="173">
        <v>0</v>
      </c>
      <c r="D13" s="63">
        <v>0</v>
      </c>
      <c r="E13" s="126">
        <f t="shared" si="1"/>
        <v>0</v>
      </c>
      <c r="F13" s="173">
        <v>2</v>
      </c>
      <c r="G13" s="63">
        <v>1</v>
      </c>
      <c r="H13" s="126">
        <f t="shared" si="0"/>
        <v>-0.5</v>
      </c>
      <c r="I13" s="173">
        <v>3</v>
      </c>
      <c r="J13" s="63"/>
      <c r="K13" s="126">
        <f t="shared" si="7"/>
        <v>-1</v>
      </c>
      <c r="L13" s="173">
        <v>1</v>
      </c>
      <c r="M13" s="63">
        <v>1</v>
      </c>
      <c r="N13" s="126">
        <f t="shared" si="2"/>
        <v>0</v>
      </c>
      <c r="O13" s="173">
        <v>0</v>
      </c>
      <c r="P13" s="63">
        <v>0</v>
      </c>
      <c r="Q13" s="126">
        <f t="shared" si="3"/>
        <v>0</v>
      </c>
      <c r="R13" s="173">
        <f t="shared" si="4"/>
        <v>6</v>
      </c>
      <c r="S13" s="63">
        <f t="shared" si="5"/>
        <v>2</v>
      </c>
      <c r="T13" s="126">
        <f t="shared" si="6"/>
        <v>-0.66666666666666674</v>
      </c>
    </row>
    <row r="14" spans="1:20" ht="60">
      <c r="A14" s="127">
        <v>6</v>
      </c>
      <c r="B14" s="62" t="s">
        <v>58</v>
      </c>
      <c r="C14" s="173">
        <v>0</v>
      </c>
      <c r="D14" s="63">
        <v>0</v>
      </c>
      <c r="E14" s="126">
        <f t="shared" si="1"/>
        <v>0</v>
      </c>
      <c r="F14" s="173">
        <v>1</v>
      </c>
      <c r="G14" s="63">
        <v>1</v>
      </c>
      <c r="H14" s="126">
        <f t="shared" si="0"/>
        <v>0</v>
      </c>
      <c r="I14" s="173">
        <v>0</v>
      </c>
      <c r="J14" s="63">
        <v>1</v>
      </c>
      <c r="K14" s="126">
        <f t="shared" si="7"/>
        <v>0</v>
      </c>
      <c r="L14" s="173">
        <v>0</v>
      </c>
      <c r="M14" s="63">
        <v>0</v>
      </c>
      <c r="N14" s="126">
        <f t="shared" si="2"/>
        <v>0</v>
      </c>
      <c r="O14" s="173">
        <v>0</v>
      </c>
      <c r="P14" s="63">
        <v>0</v>
      </c>
      <c r="Q14" s="126">
        <f t="shared" si="3"/>
        <v>0</v>
      </c>
      <c r="R14" s="173">
        <f t="shared" si="4"/>
        <v>1</v>
      </c>
      <c r="S14" s="63">
        <f t="shared" si="5"/>
        <v>2</v>
      </c>
      <c r="T14" s="126">
        <f t="shared" si="6"/>
        <v>1</v>
      </c>
    </row>
    <row r="15" spans="1:20" ht="120">
      <c r="A15" s="127">
        <v>7</v>
      </c>
      <c r="B15" s="62" t="s">
        <v>59</v>
      </c>
      <c r="C15" s="173">
        <f>+C16+C17</f>
        <v>0</v>
      </c>
      <c r="D15" s="63">
        <f>+D16+D17</f>
        <v>0</v>
      </c>
      <c r="E15" s="126">
        <f t="shared" si="1"/>
        <v>0</v>
      </c>
      <c r="F15" s="173">
        <v>0</v>
      </c>
      <c r="G15" s="63">
        <v>0</v>
      </c>
      <c r="H15" s="126">
        <f t="shared" si="0"/>
        <v>0</v>
      </c>
      <c r="I15" s="173">
        <v>0</v>
      </c>
      <c r="J15" s="63">
        <v>0</v>
      </c>
      <c r="K15" s="126">
        <f t="shared" si="7"/>
        <v>0</v>
      </c>
      <c r="L15" s="173">
        <f>+L16+L17</f>
        <v>0</v>
      </c>
      <c r="M15" s="63">
        <f>+M16+M17</f>
        <v>0</v>
      </c>
      <c r="N15" s="126">
        <f t="shared" si="2"/>
        <v>0</v>
      </c>
      <c r="O15" s="173">
        <f>+O16+O17</f>
        <v>0</v>
      </c>
      <c r="P15" s="63">
        <f>+P16+P17</f>
        <v>0</v>
      </c>
      <c r="Q15" s="126">
        <f t="shared" si="3"/>
        <v>0</v>
      </c>
      <c r="R15" s="173">
        <f t="shared" si="4"/>
        <v>0</v>
      </c>
      <c r="S15" s="63">
        <f t="shared" si="5"/>
        <v>0</v>
      </c>
      <c r="T15" s="126">
        <f t="shared" si="6"/>
        <v>0</v>
      </c>
    </row>
    <row r="16" spans="1:20">
      <c r="A16" s="125" t="s">
        <v>60</v>
      </c>
      <c r="B16" s="205" t="s">
        <v>54</v>
      </c>
      <c r="C16" s="173">
        <v>0</v>
      </c>
      <c r="D16" s="63">
        <v>0</v>
      </c>
      <c r="E16" s="126">
        <f t="shared" si="1"/>
        <v>0</v>
      </c>
      <c r="F16" s="173">
        <v>0</v>
      </c>
      <c r="G16" s="63">
        <v>0</v>
      </c>
      <c r="H16" s="126">
        <f t="shared" si="0"/>
        <v>0</v>
      </c>
      <c r="I16" s="173">
        <v>0</v>
      </c>
      <c r="J16" s="63">
        <v>0</v>
      </c>
      <c r="K16" s="126">
        <f t="shared" si="7"/>
        <v>0</v>
      </c>
      <c r="L16" s="173">
        <v>0</v>
      </c>
      <c r="M16" s="63">
        <v>0</v>
      </c>
      <c r="N16" s="126">
        <f t="shared" si="2"/>
        <v>0</v>
      </c>
      <c r="O16" s="173">
        <v>0</v>
      </c>
      <c r="P16" s="63">
        <v>0</v>
      </c>
      <c r="Q16" s="126">
        <f t="shared" si="3"/>
        <v>0</v>
      </c>
      <c r="R16" s="173">
        <f t="shared" si="4"/>
        <v>0</v>
      </c>
      <c r="S16" s="63">
        <f t="shared" si="5"/>
        <v>0</v>
      </c>
      <c r="T16" s="126">
        <f t="shared" si="6"/>
        <v>0</v>
      </c>
    </row>
    <row r="17" spans="1:20">
      <c r="A17" s="125" t="s">
        <v>61</v>
      </c>
      <c r="B17" s="205" t="s">
        <v>55</v>
      </c>
      <c r="C17" s="173">
        <v>0</v>
      </c>
      <c r="D17" s="63">
        <v>0</v>
      </c>
      <c r="E17" s="126">
        <f t="shared" si="1"/>
        <v>0</v>
      </c>
      <c r="F17" s="173">
        <v>0</v>
      </c>
      <c r="G17" s="63">
        <v>0</v>
      </c>
      <c r="H17" s="126">
        <f t="shared" si="0"/>
        <v>0</v>
      </c>
      <c r="I17" s="173">
        <v>0</v>
      </c>
      <c r="J17" s="63">
        <v>0</v>
      </c>
      <c r="K17" s="126">
        <f t="shared" si="7"/>
        <v>0</v>
      </c>
      <c r="L17" s="173">
        <v>0</v>
      </c>
      <c r="M17" s="63">
        <v>0</v>
      </c>
      <c r="N17" s="126">
        <f t="shared" si="2"/>
        <v>0</v>
      </c>
      <c r="O17" s="173">
        <v>0</v>
      </c>
      <c r="P17" s="63">
        <v>0</v>
      </c>
      <c r="Q17" s="126">
        <f t="shared" si="3"/>
        <v>0</v>
      </c>
      <c r="R17" s="173">
        <f t="shared" si="4"/>
        <v>0</v>
      </c>
      <c r="S17" s="63">
        <f t="shared" si="5"/>
        <v>0</v>
      </c>
      <c r="T17" s="126">
        <f t="shared" si="6"/>
        <v>0</v>
      </c>
    </row>
    <row r="18" spans="1:20" ht="75.75" thickBot="1">
      <c r="A18" s="206">
        <v>8</v>
      </c>
      <c r="B18" s="129" t="s">
        <v>62</v>
      </c>
      <c r="C18" s="175">
        <v>0</v>
      </c>
      <c r="D18" s="106">
        <v>0</v>
      </c>
      <c r="E18" s="130">
        <f t="shared" si="1"/>
        <v>0</v>
      </c>
      <c r="F18" s="175">
        <v>28</v>
      </c>
      <c r="G18" s="106"/>
      <c r="H18" s="130">
        <f t="shared" si="0"/>
        <v>-1</v>
      </c>
      <c r="I18" s="175">
        <v>0</v>
      </c>
      <c r="J18" s="106">
        <v>0</v>
      </c>
      <c r="K18" s="130">
        <f t="shared" si="7"/>
        <v>0</v>
      </c>
      <c r="L18" s="175">
        <v>0</v>
      </c>
      <c r="M18" s="106">
        <v>0</v>
      </c>
      <c r="N18" s="130">
        <f t="shared" si="2"/>
        <v>0</v>
      </c>
      <c r="O18" s="175">
        <v>0</v>
      </c>
      <c r="P18" s="106">
        <v>0</v>
      </c>
      <c r="Q18" s="130">
        <f t="shared" si="3"/>
        <v>0</v>
      </c>
      <c r="R18" s="175">
        <v>28</v>
      </c>
      <c r="S18" s="106"/>
      <c r="T18" s="130">
        <f t="shared" si="6"/>
        <v>-1</v>
      </c>
    </row>
  </sheetData>
  <mergeCells count="9">
    <mergeCell ref="L4:N4"/>
    <mergeCell ref="O4:Q4"/>
    <mergeCell ref="R4:T4"/>
    <mergeCell ref="C3:T3"/>
    <mergeCell ref="A3:A5"/>
    <mergeCell ref="B3:B5"/>
    <mergeCell ref="C4:E4"/>
    <mergeCell ref="F4:H4"/>
    <mergeCell ref="I4:K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FF99"/>
  </sheetPr>
  <dimension ref="A1:Q2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N32" sqref="N32"/>
    </sheetView>
  </sheetViews>
  <sheetFormatPr defaultRowHeight="15"/>
  <cols>
    <col min="1" max="1" width="6.5703125" style="61" customWidth="1"/>
    <col min="2" max="2" width="35.85546875" style="61" customWidth="1"/>
    <col min="3" max="4" width="9.140625" style="61"/>
    <col min="5" max="5" width="14" style="61" customWidth="1"/>
    <col min="6" max="7" width="9.140625" style="61"/>
    <col min="8" max="8" width="14" style="61" customWidth="1"/>
    <col min="9" max="10" width="9.140625" style="61"/>
    <col min="11" max="11" width="13.5703125" style="61" customWidth="1"/>
    <col min="12" max="13" width="9.140625" style="61"/>
    <col min="14" max="14" width="14.42578125" style="61" customWidth="1"/>
    <col min="15" max="16" width="9.140625" style="61"/>
    <col min="17" max="17" width="13.5703125" style="61" customWidth="1"/>
    <col min="18" max="16384" width="9.140625" style="61"/>
  </cols>
  <sheetData>
    <row r="1" spans="1:17" ht="50.25" customHeight="1">
      <c r="A1" s="287" t="s">
        <v>63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</row>
    <row r="2" spans="1:17" ht="15.75" thickBot="1"/>
    <row r="3" spans="1:17" ht="15" customHeight="1" thickBot="1">
      <c r="A3" s="280" t="s">
        <v>2</v>
      </c>
      <c r="B3" s="288" t="s">
        <v>64</v>
      </c>
      <c r="C3" s="291" t="s">
        <v>65</v>
      </c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3"/>
    </row>
    <row r="4" spans="1:17" ht="32.25" customHeight="1">
      <c r="A4" s="284"/>
      <c r="B4" s="289"/>
      <c r="C4" s="280" t="s">
        <v>66</v>
      </c>
      <c r="D4" s="258"/>
      <c r="E4" s="259"/>
      <c r="F4" s="280" t="s">
        <v>67</v>
      </c>
      <c r="G4" s="258"/>
      <c r="H4" s="259"/>
      <c r="I4" s="280" t="s">
        <v>68</v>
      </c>
      <c r="J4" s="258"/>
      <c r="K4" s="259"/>
      <c r="L4" s="280" t="s">
        <v>69</v>
      </c>
      <c r="M4" s="258"/>
      <c r="N4" s="259"/>
      <c r="O4" s="280" t="s">
        <v>70</v>
      </c>
      <c r="P4" s="258"/>
      <c r="Q4" s="259"/>
    </row>
    <row r="5" spans="1:17" ht="45.75" customHeight="1">
      <c r="A5" s="284"/>
      <c r="B5" s="290"/>
      <c r="C5" s="132" t="str">
        <f>+'3.4.'!F5</f>
        <v>2016 г.</v>
      </c>
      <c r="D5" s="117" t="str">
        <f>+'3.4.'!G5</f>
        <v>2017 г.</v>
      </c>
      <c r="E5" s="119" t="s">
        <v>33</v>
      </c>
      <c r="F5" s="132" t="str">
        <f>+'3.4.'!I5</f>
        <v>2016 г.</v>
      </c>
      <c r="G5" s="117" t="str">
        <f>+'3.4.'!J5</f>
        <v>2017 г.</v>
      </c>
      <c r="H5" s="119" t="s">
        <v>33</v>
      </c>
      <c r="I5" s="132" t="str">
        <f>+'3.4.'!L5</f>
        <v>2016 г.</v>
      </c>
      <c r="J5" s="117" t="str">
        <f>+'3.4.'!M5</f>
        <v>2017 г.</v>
      </c>
      <c r="K5" s="119" t="s">
        <v>33</v>
      </c>
      <c r="L5" s="132" t="str">
        <f>+'3.4.'!O5</f>
        <v>2016 г.</v>
      </c>
      <c r="M5" s="117" t="str">
        <f>+'3.4.'!P5</f>
        <v>2017 г.</v>
      </c>
      <c r="N5" s="119" t="s">
        <v>33</v>
      </c>
      <c r="O5" s="132" t="str">
        <f>+'3.4.'!R5</f>
        <v>2016 г.</v>
      </c>
      <c r="P5" s="117" t="str">
        <f>+'3.4.'!S5</f>
        <v>2017 г.</v>
      </c>
      <c r="Q5" s="119" t="s">
        <v>33</v>
      </c>
    </row>
    <row r="6" spans="1:17" ht="15.75" thickBot="1">
      <c r="A6" s="120">
        <v>1</v>
      </c>
      <c r="B6" s="131">
        <v>2</v>
      </c>
      <c r="C6" s="120">
        <v>3</v>
      </c>
      <c r="D6" s="121">
        <v>4</v>
      </c>
      <c r="E6" s="122">
        <v>5</v>
      </c>
      <c r="F6" s="120">
        <v>6</v>
      </c>
      <c r="G6" s="121">
        <v>7</v>
      </c>
      <c r="H6" s="122">
        <v>8</v>
      </c>
      <c r="I6" s="120">
        <v>9</v>
      </c>
      <c r="J6" s="121">
        <v>10</v>
      </c>
      <c r="K6" s="122">
        <v>11</v>
      </c>
      <c r="L6" s="120">
        <v>12</v>
      </c>
      <c r="M6" s="121">
        <v>13</v>
      </c>
      <c r="N6" s="122">
        <v>14</v>
      </c>
      <c r="O6" s="120">
        <v>18</v>
      </c>
      <c r="P6" s="121">
        <v>19</v>
      </c>
      <c r="Q6" s="122">
        <v>20</v>
      </c>
    </row>
    <row r="7" spans="1:17" ht="30">
      <c r="A7" s="123">
        <v>1</v>
      </c>
      <c r="B7" s="118" t="s">
        <v>71</v>
      </c>
      <c r="C7" s="171">
        <v>0</v>
      </c>
      <c r="D7" s="105">
        <v>0</v>
      </c>
      <c r="E7" s="124">
        <f>IF(C7&gt;0,D7/C7-1,0)</f>
        <v>0</v>
      </c>
      <c r="F7" s="171">
        <v>0</v>
      </c>
      <c r="G7" s="105">
        <v>0</v>
      </c>
      <c r="H7" s="124">
        <f t="shared" ref="H7:H27" si="0">IF(F7&gt;0,G7/F7-1,0)</f>
        <v>0</v>
      </c>
      <c r="I7" s="171">
        <v>0</v>
      </c>
      <c r="J7" s="105">
        <v>0</v>
      </c>
      <c r="K7" s="124">
        <f t="shared" ref="K7:K27" si="1">IF(I7&gt;0,J7/I7-1,0)</f>
        <v>0</v>
      </c>
      <c r="L7" s="171">
        <f>+L8+L9+L10+L11+L12+L13</f>
        <v>9</v>
      </c>
      <c r="M7" s="105">
        <f>+M8+M9+M10+M11+M12+M13</f>
        <v>4</v>
      </c>
      <c r="N7" s="124">
        <f t="shared" ref="N7:N27" si="2">IF(L7&gt;0,M7/L7-1,0)</f>
        <v>-0.55555555555555558</v>
      </c>
      <c r="O7" s="171">
        <v>0</v>
      </c>
      <c r="P7" s="105">
        <v>0</v>
      </c>
      <c r="Q7" s="124">
        <f t="shared" ref="Q7:Q27" si="3">IF(O7&gt;0,P7/O7-1,0)</f>
        <v>0</v>
      </c>
    </row>
    <row r="8" spans="1:17" ht="30">
      <c r="A8" s="125" t="s">
        <v>10</v>
      </c>
      <c r="B8" s="62" t="s">
        <v>72</v>
      </c>
      <c r="C8" s="173">
        <v>0</v>
      </c>
      <c r="D8" s="63">
        <v>0</v>
      </c>
      <c r="E8" s="126">
        <f t="shared" ref="E8:E27" si="4">IF(C8&gt;0,D8/C8-1,0)</f>
        <v>0</v>
      </c>
      <c r="F8" s="173">
        <v>0</v>
      </c>
      <c r="G8" s="63">
        <v>0</v>
      </c>
      <c r="H8" s="126">
        <f t="shared" si="0"/>
        <v>0</v>
      </c>
      <c r="I8" s="173">
        <v>0</v>
      </c>
      <c r="J8" s="63">
        <v>0</v>
      </c>
      <c r="K8" s="126">
        <f t="shared" si="1"/>
        <v>0</v>
      </c>
      <c r="L8" s="173">
        <v>1</v>
      </c>
      <c r="M8" s="63"/>
      <c r="N8" s="126">
        <f t="shared" si="2"/>
        <v>-1</v>
      </c>
      <c r="O8" s="173">
        <v>0</v>
      </c>
      <c r="P8" s="63">
        <v>0</v>
      </c>
      <c r="Q8" s="126">
        <f t="shared" si="3"/>
        <v>0</v>
      </c>
    </row>
    <row r="9" spans="1:17" ht="30">
      <c r="A9" s="125" t="s">
        <v>11</v>
      </c>
      <c r="B9" s="62" t="s">
        <v>73</v>
      </c>
      <c r="C9" s="173">
        <v>0</v>
      </c>
      <c r="D9" s="63">
        <v>0</v>
      </c>
      <c r="E9" s="126">
        <f t="shared" si="4"/>
        <v>0</v>
      </c>
      <c r="F9" s="173">
        <v>0</v>
      </c>
      <c r="G9" s="63">
        <v>0</v>
      </c>
      <c r="H9" s="126">
        <f t="shared" si="0"/>
        <v>0</v>
      </c>
      <c r="I9" s="173">
        <v>0</v>
      </c>
      <c r="J9" s="63">
        <v>0</v>
      </c>
      <c r="K9" s="126">
        <f t="shared" si="1"/>
        <v>0</v>
      </c>
      <c r="L9" s="173">
        <v>6</v>
      </c>
      <c r="M9" s="63">
        <v>3</v>
      </c>
      <c r="N9" s="126">
        <f t="shared" si="2"/>
        <v>-0.5</v>
      </c>
      <c r="O9" s="173">
        <v>0</v>
      </c>
      <c r="P9" s="63">
        <v>0</v>
      </c>
      <c r="Q9" s="126">
        <f t="shared" si="3"/>
        <v>0</v>
      </c>
    </row>
    <row r="10" spans="1:17" ht="30">
      <c r="A10" s="125" t="s">
        <v>12</v>
      </c>
      <c r="B10" s="62" t="s">
        <v>74</v>
      </c>
      <c r="C10" s="173">
        <v>0</v>
      </c>
      <c r="D10" s="63">
        <v>0</v>
      </c>
      <c r="E10" s="126">
        <f t="shared" si="4"/>
        <v>0</v>
      </c>
      <c r="F10" s="173">
        <v>0</v>
      </c>
      <c r="G10" s="63">
        <v>0</v>
      </c>
      <c r="H10" s="126">
        <f t="shared" si="0"/>
        <v>0</v>
      </c>
      <c r="I10" s="173">
        <v>0</v>
      </c>
      <c r="J10" s="63">
        <v>0</v>
      </c>
      <c r="K10" s="126">
        <f t="shared" si="1"/>
        <v>0</v>
      </c>
      <c r="L10" s="173">
        <v>1</v>
      </c>
      <c r="M10" s="63"/>
      <c r="N10" s="126">
        <f t="shared" si="2"/>
        <v>-1</v>
      </c>
      <c r="O10" s="173">
        <v>0</v>
      </c>
      <c r="P10" s="63">
        <v>0</v>
      </c>
      <c r="Q10" s="126">
        <f t="shared" si="3"/>
        <v>0</v>
      </c>
    </row>
    <row r="11" spans="1:17">
      <c r="A11" s="125" t="s">
        <v>13</v>
      </c>
      <c r="B11" s="62" t="s">
        <v>75</v>
      </c>
      <c r="C11" s="173">
        <v>0</v>
      </c>
      <c r="D11" s="63">
        <v>0</v>
      </c>
      <c r="E11" s="126">
        <f t="shared" si="4"/>
        <v>0</v>
      </c>
      <c r="F11" s="173">
        <v>0</v>
      </c>
      <c r="G11" s="63">
        <v>0</v>
      </c>
      <c r="H11" s="126">
        <f t="shared" si="0"/>
        <v>0</v>
      </c>
      <c r="I11" s="173">
        <v>0</v>
      </c>
      <c r="J11" s="63">
        <v>0</v>
      </c>
      <c r="K11" s="126">
        <f t="shared" si="1"/>
        <v>0</v>
      </c>
      <c r="L11" s="173">
        <v>0</v>
      </c>
      <c r="M11" s="63">
        <v>0</v>
      </c>
      <c r="N11" s="126">
        <f t="shared" si="2"/>
        <v>0</v>
      </c>
      <c r="O11" s="173">
        <v>0</v>
      </c>
      <c r="P11" s="63">
        <v>0</v>
      </c>
      <c r="Q11" s="126">
        <f t="shared" si="3"/>
        <v>0</v>
      </c>
    </row>
    <row r="12" spans="1:17" ht="30">
      <c r="A12" s="125" t="s">
        <v>78</v>
      </c>
      <c r="B12" s="62" t="s">
        <v>76</v>
      </c>
      <c r="C12" s="173">
        <v>0</v>
      </c>
      <c r="D12" s="63">
        <v>0</v>
      </c>
      <c r="E12" s="126">
        <f t="shared" si="4"/>
        <v>0</v>
      </c>
      <c r="F12" s="173">
        <v>0</v>
      </c>
      <c r="G12" s="63">
        <v>0</v>
      </c>
      <c r="H12" s="126">
        <f t="shared" si="0"/>
        <v>0</v>
      </c>
      <c r="I12" s="173">
        <v>0</v>
      </c>
      <c r="J12" s="63">
        <v>0</v>
      </c>
      <c r="K12" s="126">
        <f t="shared" si="1"/>
        <v>0</v>
      </c>
      <c r="L12" s="173">
        <v>0</v>
      </c>
      <c r="M12" s="63">
        <v>0</v>
      </c>
      <c r="N12" s="126">
        <f t="shared" si="2"/>
        <v>0</v>
      </c>
      <c r="O12" s="173">
        <v>0</v>
      </c>
      <c r="P12" s="63">
        <v>0</v>
      </c>
      <c r="Q12" s="126">
        <f t="shared" si="3"/>
        <v>0</v>
      </c>
    </row>
    <row r="13" spans="1:17" ht="30">
      <c r="A13" s="125" t="s">
        <v>79</v>
      </c>
      <c r="B13" s="62" t="s">
        <v>253</v>
      </c>
      <c r="C13" s="173">
        <v>0</v>
      </c>
      <c r="D13" s="63">
        <v>0</v>
      </c>
      <c r="E13" s="126">
        <f t="shared" si="4"/>
        <v>0</v>
      </c>
      <c r="F13" s="173">
        <v>0</v>
      </c>
      <c r="G13" s="63">
        <v>0</v>
      </c>
      <c r="H13" s="126">
        <f t="shared" si="0"/>
        <v>0</v>
      </c>
      <c r="I13" s="173">
        <v>0</v>
      </c>
      <c r="J13" s="63">
        <v>0</v>
      </c>
      <c r="K13" s="126">
        <f t="shared" si="1"/>
        <v>0</v>
      </c>
      <c r="L13" s="173">
        <v>1</v>
      </c>
      <c r="M13" s="63">
        <v>1</v>
      </c>
      <c r="N13" s="126">
        <f t="shared" si="2"/>
        <v>0</v>
      </c>
      <c r="O13" s="173">
        <v>0</v>
      </c>
      <c r="P13" s="63">
        <v>0</v>
      </c>
      <c r="Q13" s="126">
        <f t="shared" si="3"/>
        <v>0</v>
      </c>
    </row>
    <row r="14" spans="1:17">
      <c r="A14" s="127">
        <v>2</v>
      </c>
      <c r="B14" s="62" t="s">
        <v>80</v>
      </c>
      <c r="C14" s="173">
        <v>0</v>
      </c>
      <c r="D14" s="63">
        <v>0</v>
      </c>
      <c r="E14" s="126">
        <f t="shared" si="4"/>
        <v>0</v>
      </c>
      <c r="F14" s="173">
        <v>0</v>
      </c>
      <c r="G14" s="63">
        <v>0</v>
      </c>
      <c r="H14" s="126">
        <f t="shared" si="0"/>
        <v>0</v>
      </c>
      <c r="I14" s="173">
        <v>0</v>
      </c>
      <c r="J14" s="63">
        <v>0</v>
      </c>
      <c r="K14" s="126">
        <f t="shared" si="1"/>
        <v>0</v>
      </c>
      <c r="L14" s="173">
        <v>0</v>
      </c>
      <c r="M14" s="63">
        <v>0</v>
      </c>
      <c r="N14" s="126">
        <f t="shared" si="2"/>
        <v>0</v>
      </c>
      <c r="O14" s="173">
        <v>0</v>
      </c>
      <c r="P14" s="63">
        <v>0</v>
      </c>
      <c r="Q14" s="126">
        <f t="shared" si="3"/>
        <v>0</v>
      </c>
    </row>
    <row r="15" spans="1:17" ht="31.5" customHeight="1">
      <c r="A15" s="125" t="s">
        <v>15</v>
      </c>
      <c r="B15" s="62" t="s">
        <v>83</v>
      </c>
      <c r="C15" s="173">
        <v>0</v>
      </c>
      <c r="D15" s="63">
        <v>0</v>
      </c>
      <c r="E15" s="126">
        <f t="shared" si="4"/>
        <v>0</v>
      </c>
      <c r="F15" s="173">
        <v>0</v>
      </c>
      <c r="G15" s="63">
        <v>0</v>
      </c>
      <c r="H15" s="126">
        <f t="shared" si="0"/>
        <v>0</v>
      </c>
      <c r="I15" s="173">
        <v>0</v>
      </c>
      <c r="J15" s="63">
        <v>0</v>
      </c>
      <c r="K15" s="126">
        <f t="shared" si="1"/>
        <v>0</v>
      </c>
      <c r="L15" s="173">
        <v>0</v>
      </c>
      <c r="M15" s="63">
        <v>0</v>
      </c>
      <c r="N15" s="126">
        <f t="shared" si="2"/>
        <v>0</v>
      </c>
      <c r="O15" s="173">
        <v>0</v>
      </c>
      <c r="P15" s="63">
        <v>0</v>
      </c>
      <c r="Q15" s="126">
        <f t="shared" si="3"/>
        <v>0</v>
      </c>
    </row>
    <row r="16" spans="1:17" ht="30">
      <c r="A16" s="125" t="s">
        <v>86</v>
      </c>
      <c r="B16" s="62" t="s">
        <v>84</v>
      </c>
      <c r="C16" s="173">
        <v>0</v>
      </c>
      <c r="D16" s="63">
        <v>0</v>
      </c>
      <c r="E16" s="126">
        <f t="shared" si="4"/>
        <v>0</v>
      </c>
      <c r="F16" s="173">
        <v>0</v>
      </c>
      <c r="G16" s="63">
        <v>0</v>
      </c>
      <c r="H16" s="126">
        <f t="shared" si="0"/>
        <v>0</v>
      </c>
      <c r="I16" s="173">
        <v>0</v>
      </c>
      <c r="J16" s="63">
        <v>0</v>
      </c>
      <c r="K16" s="126">
        <f t="shared" si="1"/>
        <v>0</v>
      </c>
      <c r="L16" s="173">
        <v>0</v>
      </c>
      <c r="M16" s="63">
        <v>0</v>
      </c>
      <c r="N16" s="126">
        <f t="shared" si="2"/>
        <v>0</v>
      </c>
      <c r="O16" s="173">
        <v>0</v>
      </c>
      <c r="P16" s="63">
        <v>0</v>
      </c>
      <c r="Q16" s="126">
        <f t="shared" si="3"/>
        <v>0</v>
      </c>
    </row>
    <row r="17" spans="1:17">
      <c r="A17" s="125" t="s">
        <v>87</v>
      </c>
      <c r="B17" s="62" t="s">
        <v>85</v>
      </c>
      <c r="C17" s="173">
        <v>0</v>
      </c>
      <c r="D17" s="63">
        <v>0</v>
      </c>
      <c r="E17" s="126">
        <f t="shared" si="4"/>
        <v>0</v>
      </c>
      <c r="F17" s="173">
        <v>0</v>
      </c>
      <c r="G17" s="63">
        <v>0</v>
      </c>
      <c r="H17" s="126">
        <f t="shared" si="0"/>
        <v>0</v>
      </c>
      <c r="I17" s="173">
        <v>0</v>
      </c>
      <c r="J17" s="63">
        <v>0</v>
      </c>
      <c r="K17" s="126">
        <f t="shared" si="1"/>
        <v>0</v>
      </c>
      <c r="L17" s="173">
        <v>0</v>
      </c>
      <c r="M17" s="63">
        <v>0</v>
      </c>
      <c r="N17" s="126">
        <f t="shared" si="2"/>
        <v>0</v>
      </c>
      <c r="O17" s="173">
        <v>0</v>
      </c>
      <c r="P17" s="63">
        <v>0</v>
      </c>
      <c r="Q17" s="126">
        <f t="shared" si="3"/>
        <v>0</v>
      </c>
    </row>
    <row r="18" spans="1:17" ht="30">
      <c r="A18" s="125" t="s">
        <v>16</v>
      </c>
      <c r="B18" s="62" t="s">
        <v>73</v>
      </c>
      <c r="C18" s="173">
        <v>0</v>
      </c>
      <c r="D18" s="63">
        <v>0</v>
      </c>
      <c r="E18" s="126">
        <f t="shared" si="4"/>
        <v>0</v>
      </c>
      <c r="F18" s="173">
        <v>0</v>
      </c>
      <c r="G18" s="63">
        <v>0</v>
      </c>
      <c r="H18" s="126">
        <f t="shared" si="0"/>
        <v>0</v>
      </c>
      <c r="I18" s="173">
        <v>0</v>
      </c>
      <c r="J18" s="63">
        <v>0</v>
      </c>
      <c r="K18" s="126">
        <f t="shared" si="1"/>
        <v>0</v>
      </c>
      <c r="L18" s="173">
        <v>0</v>
      </c>
      <c r="M18" s="63">
        <v>0</v>
      </c>
      <c r="N18" s="126">
        <f t="shared" si="2"/>
        <v>0</v>
      </c>
      <c r="O18" s="173">
        <v>0</v>
      </c>
      <c r="P18" s="63">
        <v>0</v>
      </c>
      <c r="Q18" s="126">
        <f t="shared" si="3"/>
        <v>0</v>
      </c>
    </row>
    <row r="19" spans="1:17" ht="30">
      <c r="A19" s="125" t="s">
        <v>17</v>
      </c>
      <c r="B19" s="62" t="s">
        <v>74</v>
      </c>
      <c r="C19" s="173">
        <v>0</v>
      </c>
      <c r="D19" s="63">
        <v>0</v>
      </c>
      <c r="E19" s="126">
        <f t="shared" si="4"/>
        <v>0</v>
      </c>
      <c r="F19" s="173">
        <v>0</v>
      </c>
      <c r="G19" s="63">
        <v>0</v>
      </c>
      <c r="H19" s="126">
        <f t="shared" si="0"/>
        <v>0</v>
      </c>
      <c r="I19" s="173">
        <v>0</v>
      </c>
      <c r="J19" s="63">
        <v>0</v>
      </c>
      <c r="K19" s="126">
        <f t="shared" si="1"/>
        <v>0</v>
      </c>
      <c r="L19" s="173">
        <v>0</v>
      </c>
      <c r="M19" s="63">
        <v>0</v>
      </c>
      <c r="N19" s="126">
        <f t="shared" si="2"/>
        <v>0</v>
      </c>
      <c r="O19" s="173">
        <v>0</v>
      </c>
      <c r="P19" s="63">
        <v>0</v>
      </c>
      <c r="Q19" s="126">
        <f t="shared" si="3"/>
        <v>0</v>
      </c>
    </row>
    <row r="20" spans="1:17">
      <c r="A20" s="125" t="s">
        <v>18</v>
      </c>
      <c r="B20" s="62" t="s">
        <v>75</v>
      </c>
      <c r="C20" s="173">
        <v>0</v>
      </c>
      <c r="D20" s="63">
        <v>0</v>
      </c>
      <c r="E20" s="126">
        <f t="shared" si="4"/>
        <v>0</v>
      </c>
      <c r="F20" s="173">
        <v>0</v>
      </c>
      <c r="G20" s="63">
        <v>0</v>
      </c>
      <c r="H20" s="126">
        <f t="shared" si="0"/>
        <v>0</v>
      </c>
      <c r="I20" s="173">
        <v>0</v>
      </c>
      <c r="J20" s="63">
        <v>0</v>
      </c>
      <c r="K20" s="126">
        <f t="shared" si="1"/>
        <v>0</v>
      </c>
      <c r="L20" s="173">
        <v>0</v>
      </c>
      <c r="M20" s="63">
        <v>0</v>
      </c>
      <c r="N20" s="126">
        <f t="shared" si="2"/>
        <v>0</v>
      </c>
      <c r="O20" s="173">
        <v>0</v>
      </c>
      <c r="P20" s="63">
        <v>0</v>
      </c>
      <c r="Q20" s="126">
        <f t="shared" si="3"/>
        <v>0</v>
      </c>
    </row>
    <row r="21" spans="1:17" ht="30">
      <c r="A21" s="125" t="s">
        <v>81</v>
      </c>
      <c r="B21" s="62" t="s">
        <v>88</v>
      </c>
      <c r="C21" s="173">
        <v>0</v>
      </c>
      <c r="D21" s="63">
        <v>0</v>
      </c>
      <c r="E21" s="126">
        <f t="shared" si="4"/>
        <v>0</v>
      </c>
      <c r="F21" s="173">
        <v>0</v>
      </c>
      <c r="G21" s="63">
        <v>0</v>
      </c>
      <c r="H21" s="126">
        <f t="shared" si="0"/>
        <v>0</v>
      </c>
      <c r="I21" s="173">
        <v>0</v>
      </c>
      <c r="J21" s="63">
        <v>0</v>
      </c>
      <c r="K21" s="126">
        <f t="shared" si="1"/>
        <v>0</v>
      </c>
      <c r="L21" s="173">
        <v>0</v>
      </c>
      <c r="M21" s="63">
        <v>0</v>
      </c>
      <c r="N21" s="126">
        <f t="shared" si="2"/>
        <v>0</v>
      </c>
      <c r="O21" s="173">
        <v>0</v>
      </c>
      <c r="P21" s="63">
        <v>0</v>
      </c>
      <c r="Q21" s="126">
        <f t="shared" si="3"/>
        <v>0</v>
      </c>
    </row>
    <row r="22" spans="1:17">
      <c r="A22" s="125" t="s">
        <v>82</v>
      </c>
      <c r="B22" s="62" t="s">
        <v>77</v>
      </c>
      <c r="C22" s="173">
        <v>0</v>
      </c>
      <c r="D22" s="63">
        <v>0</v>
      </c>
      <c r="E22" s="126">
        <f t="shared" si="4"/>
        <v>0</v>
      </c>
      <c r="F22" s="173">
        <v>0</v>
      </c>
      <c r="G22" s="63">
        <v>0</v>
      </c>
      <c r="H22" s="126">
        <f t="shared" si="0"/>
        <v>0</v>
      </c>
      <c r="I22" s="173">
        <v>0</v>
      </c>
      <c r="J22" s="63">
        <v>0</v>
      </c>
      <c r="K22" s="126">
        <f t="shared" si="1"/>
        <v>0</v>
      </c>
      <c r="L22" s="173">
        <v>0</v>
      </c>
      <c r="M22" s="63">
        <v>0</v>
      </c>
      <c r="N22" s="126">
        <f t="shared" si="2"/>
        <v>0</v>
      </c>
      <c r="O22" s="173">
        <v>0</v>
      </c>
      <c r="P22" s="63">
        <v>0</v>
      </c>
      <c r="Q22" s="126">
        <f t="shared" si="3"/>
        <v>0</v>
      </c>
    </row>
    <row r="23" spans="1:17">
      <c r="A23" s="125" t="s">
        <v>21</v>
      </c>
      <c r="B23" s="62" t="s">
        <v>89</v>
      </c>
      <c r="C23" s="173">
        <f>+C24+C25+C26+C27</f>
        <v>0</v>
      </c>
      <c r="D23" s="63">
        <f>+D24+D25+D26+D27</f>
        <v>0</v>
      </c>
      <c r="E23" s="126">
        <f t="shared" si="4"/>
        <v>0</v>
      </c>
      <c r="F23" s="173">
        <f>+F24+F25+F26+F27</f>
        <v>0</v>
      </c>
      <c r="G23" s="63">
        <f>+G24+G25+G26+G27</f>
        <v>0</v>
      </c>
      <c r="H23" s="126">
        <f t="shared" si="0"/>
        <v>0</v>
      </c>
      <c r="I23" s="173">
        <f>+I24+I25+I26+I27</f>
        <v>0</v>
      </c>
      <c r="J23" s="63">
        <f>+J24+J25+J26+J27</f>
        <v>0</v>
      </c>
      <c r="K23" s="126">
        <f t="shared" si="1"/>
        <v>0</v>
      </c>
      <c r="L23" s="173">
        <v>8</v>
      </c>
      <c r="M23" s="63"/>
      <c r="N23" s="126">
        <f t="shared" si="2"/>
        <v>-1</v>
      </c>
      <c r="O23" s="173">
        <f>+O24+O25+O26+O27</f>
        <v>0</v>
      </c>
      <c r="P23" s="63">
        <f>+P24+P25+P26+P27</f>
        <v>0</v>
      </c>
      <c r="Q23" s="126">
        <f t="shared" si="3"/>
        <v>0</v>
      </c>
    </row>
    <row r="24" spans="1:17" ht="30">
      <c r="A24" s="125" t="s">
        <v>22</v>
      </c>
      <c r="B24" s="62" t="s">
        <v>90</v>
      </c>
      <c r="C24" s="173">
        <v>0</v>
      </c>
      <c r="D24" s="63">
        <v>0</v>
      </c>
      <c r="E24" s="126">
        <f t="shared" si="4"/>
        <v>0</v>
      </c>
      <c r="F24" s="173">
        <v>0</v>
      </c>
      <c r="G24" s="63">
        <v>0</v>
      </c>
      <c r="H24" s="126">
        <f t="shared" si="0"/>
        <v>0</v>
      </c>
      <c r="I24" s="173">
        <v>0</v>
      </c>
      <c r="J24" s="63">
        <v>0</v>
      </c>
      <c r="K24" s="126">
        <f t="shared" si="1"/>
        <v>0</v>
      </c>
      <c r="L24" s="173">
        <v>6</v>
      </c>
      <c r="M24" s="63">
        <v>3</v>
      </c>
      <c r="N24" s="126">
        <f t="shared" si="2"/>
        <v>-0.5</v>
      </c>
      <c r="O24" s="173">
        <v>0</v>
      </c>
      <c r="P24" s="63">
        <v>0</v>
      </c>
      <c r="Q24" s="126">
        <f t="shared" si="3"/>
        <v>0</v>
      </c>
    </row>
    <row r="25" spans="1:17" ht="45">
      <c r="A25" s="125" t="s">
        <v>23</v>
      </c>
      <c r="B25" s="62" t="s">
        <v>91</v>
      </c>
      <c r="C25" s="173">
        <v>0</v>
      </c>
      <c r="D25" s="63">
        <v>0</v>
      </c>
      <c r="E25" s="126">
        <f t="shared" si="4"/>
        <v>0</v>
      </c>
      <c r="F25" s="173">
        <v>0</v>
      </c>
      <c r="G25" s="63">
        <v>0</v>
      </c>
      <c r="H25" s="126">
        <f t="shared" si="0"/>
        <v>0</v>
      </c>
      <c r="I25" s="173">
        <v>0</v>
      </c>
      <c r="J25" s="63">
        <v>0</v>
      </c>
      <c r="K25" s="126">
        <f t="shared" si="1"/>
        <v>0</v>
      </c>
      <c r="L25" s="173">
        <v>1</v>
      </c>
      <c r="M25" s="63">
        <v>0</v>
      </c>
      <c r="N25" s="126">
        <f t="shared" si="2"/>
        <v>-1</v>
      </c>
      <c r="O25" s="173">
        <v>0</v>
      </c>
      <c r="P25" s="63">
        <v>0</v>
      </c>
      <c r="Q25" s="126">
        <f t="shared" si="3"/>
        <v>0</v>
      </c>
    </row>
    <row r="26" spans="1:17" ht="30">
      <c r="A26" s="125" t="s">
        <v>24</v>
      </c>
      <c r="B26" s="62" t="s">
        <v>92</v>
      </c>
      <c r="C26" s="173">
        <v>0</v>
      </c>
      <c r="D26" s="63">
        <v>0</v>
      </c>
      <c r="E26" s="126">
        <f t="shared" si="4"/>
        <v>0</v>
      </c>
      <c r="F26" s="173">
        <v>0</v>
      </c>
      <c r="G26" s="63">
        <v>0</v>
      </c>
      <c r="H26" s="126">
        <f t="shared" si="0"/>
        <v>0</v>
      </c>
      <c r="I26" s="173">
        <v>0</v>
      </c>
      <c r="J26" s="63">
        <v>0</v>
      </c>
      <c r="K26" s="126">
        <f t="shared" si="1"/>
        <v>0</v>
      </c>
      <c r="L26" s="173">
        <v>1</v>
      </c>
      <c r="M26" s="63">
        <v>0</v>
      </c>
      <c r="N26" s="126">
        <f t="shared" si="2"/>
        <v>-1</v>
      </c>
      <c r="O26" s="173">
        <v>0</v>
      </c>
      <c r="P26" s="63">
        <v>0</v>
      </c>
      <c r="Q26" s="126">
        <f t="shared" si="3"/>
        <v>0</v>
      </c>
    </row>
    <row r="27" spans="1:17" ht="15.75" thickBot="1">
      <c r="A27" s="128" t="s">
        <v>25</v>
      </c>
      <c r="B27" s="129" t="s">
        <v>77</v>
      </c>
      <c r="C27" s="175">
        <v>0</v>
      </c>
      <c r="D27" s="106">
        <v>0</v>
      </c>
      <c r="E27" s="130">
        <f t="shared" si="4"/>
        <v>0</v>
      </c>
      <c r="F27" s="175">
        <v>0</v>
      </c>
      <c r="G27" s="106">
        <v>0</v>
      </c>
      <c r="H27" s="130">
        <f t="shared" si="0"/>
        <v>0</v>
      </c>
      <c r="I27" s="175">
        <v>0</v>
      </c>
      <c r="J27" s="106">
        <v>0</v>
      </c>
      <c r="K27" s="130">
        <f t="shared" si="1"/>
        <v>0</v>
      </c>
      <c r="L27" s="175">
        <v>0</v>
      </c>
      <c r="M27" s="106">
        <v>0</v>
      </c>
      <c r="N27" s="130">
        <f t="shared" si="2"/>
        <v>0</v>
      </c>
      <c r="O27" s="175"/>
      <c r="P27" s="106"/>
      <c r="Q27" s="130">
        <f t="shared" si="3"/>
        <v>0</v>
      </c>
    </row>
  </sheetData>
  <mergeCells count="9">
    <mergeCell ref="A1:Q1"/>
    <mergeCell ref="A3:A5"/>
    <mergeCell ref="B3:B5"/>
    <mergeCell ref="C3:Q3"/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FF99"/>
  </sheetPr>
  <dimension ref="A1:K5"/>
  <sheetViews>
    <sheetView workbookViewId="0">
      <selection activeCell="F27" sqref="F27"/>
    </sheetView>
  </sheetViews>
  <sheetFormatPr defaultRowHeight="15"/>
  <cols>
    <col min="1" max="1" width="6.5703125" customWidth="1"/>
    <col min="2" max="2" width="26.7109375" customWidth="1"/>
    <col min="3" max="3" width="12.85546875" customWidth="1"/>
    <col min="4" max="4" width="18.5703125" customWidth="1"/>
    <col min="5" max="5" width="25.140625" customWidth="1"/>
    <col min="6" max="6" width="14.85546875" customWidth="1"/>
    <col min="7" max="7" width="23.28515625" customWidth="1"/>
    <col min="8" max="8" width="20.7109375" customWidth="1"/>
    <col min="9" max="9" width="15.5703125" customWidth="1"/>
    <col min="10" max="10" width="16" customWidth="1"/>
    <col min="11" max="11" width="21.7109375" customWidth="1"/>
  </cols>
  <sheetData>
    <row r="1" spans="1:11">
      <c r="A1" s="9" t="s">
        <v>233</v>
      </c>
    </row>
    <row r="2" spans="1:11" ht="15.75" thickBot="1"/>
    <row r="3" spans="1:11" s="4" customFormat="1" ht="120">
      <c r="A3" s="107" t="s">
        <v>2</v>
      </c>
      <c r="B3" s="108" t="s">
        <v>234</v>
      </c>
      <c r="C3" s="108" t="s">
        <v>235</v>
      </c>
      <c r="D3" s="108" t="s">
        <v>236</v>
      </c>
      <c r="E3" s="108" t="s">
        <v>237</v>
      </c>
      <c r="F3" s="108" t="s">
        <v>238</v>
      </c>
      <c r="G3" s="108" t="s">
        <v>239</v>
      </c>
      <c r="H3" s="108" t="s">
        <v>240</v>
      </c>
      <c r="I3" s="108" t="s">
        <v>241</v>
      </c>
      <c r="J3" s="108" t="s">
        <v>242</v>
      </c>
      <c r="K3" s="109" t="s">
        <v>243</v>
      </c>
    </row>
    <row r="4" spans="1:11" ht="15.75" thickBot="1">
      <c r="A4" s="66">
        <v>1</v>
      </c>
      <c r="B4" s="67">
        <v>2</v>
      </c>
      <c r="C4" s="67">
        <v>3</v>
      </c>
      <c r="D4" s="67">
        <v>4</v>
      </c>
      <c r="E4" s="67">
        <v>5</v>
      </c>
      <c r="F4" s="67">
        <v>6</v>
      </c>
      <c r="G4" s="67">
        <v>7</v>
      </c>
      <c r="H4" s="67">
        <v>8</v>
      </c>
      <c r="I4" s="67">
        <v>9</v>
      </c>
      <c r="J4" s="67">
        <v>10</v>
      </c>
      <c r="K4" s="68">
        <v>11</v>
      </c>
    </row>
    <row r="5" spans="1:11" ht="15.75" thickBot="1">
      <c r="A5" s="136">
        <v>1</v>
      </c>
      <c r="B5" s="137" t="s">
        <v>161</v>
      </c>
      <c r="C5" s="138"/>
      <c r="D5" s="138"/>
      <c r="E5" s="138"/>
      <c r="F5" s="138"/>
      <c r="G5" s="138"/>
      <c r="H5" s="138"/>
      <c r="I5" s="138"/>
      <c r="J5" s="138"/>
      <c r="K5" s="13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FF99"/>
  </sheetPr>
  <dimension ref="A1:D18"/>
  <sheetViews>
    <sheetView workbookViewId="0">
      <selection activeCell="I20" sqref="I20"/>
    </sheetView>
  </sheetViews>
  <sheetFormatPr defaultRowHeight="15"/>
  <cols>
    <col min="1" max="1" width="5.140625" customWidth="1"/>
    <col min="2" max="2" width="59.42578125" customWidth="1"/>
    <col min="3" max="3" width="13.140625" customWidth="1"/>
    <col min="4" max="4" width="20" customWidth="1"/>
  </cols>
  <sheetData>
    <row r="1" spans="1:4">
      <c r="A1" s="9" t="s">
        <v>93</v>
      </c>
    </row>
    <row r="2" spans="1:4" ht="15.75" thickBot="1"/>
    <row r="3" spans="1:4" s="4" customFormat="1" ht="37.5" customHeight="1">
      <c r="A3" s="133" t="s">
        <v>2</v>
      </c>
      <c r="B3" s="140" t="s">
        <v>94</v>
      </c>
      <c r="C3" s="147" t="s">
        <v>95</v>
      </c>
      <c r="D3" s="145"/>
    </row>
    <row r="4" spans="1:4" ht="15.75" thickBot="1">
      <c r="A4" s="50">
        <v>1</v>
      </c>
      <c r="B4" s="141">
        <v>2</v>
      </c>
      <c r="C4" s="148">
        <v>3</v>
      </c>
      <c r="D4" s="146">
        <v>4</v>
      </c>
    </row>
    <row r="5" spans="1:4" ht="32.25" customHeight="1">
      <c r="A5" s="294">
        <v>1</v>
      </c>
      <c r="B5" s="142" t="s">
        <v>96</v>
      </c>
      <c r="C5" s="296" t="s">
        <v>99</v>
      </c>
      <c r="D5" s="207"/>
    </row>
    <row r="6" spans="1:4">
      <c r="A6" s="295"/>
      <c r="B6" s="143" t="s">
        <v>97</v>
      </c>
      <c r="C6" s="296"/>
      <c r="D6" s="208" t="s">
        <v>244</v>
      </c>
    </row>
    <row r="7" spans="1:4">
      <c r="A7" s="295"/>
      <c r="B7" s="144" t="s">
        <v>98</v>
      </c>
      <c r="C7" s="297"/>
      <c r="D7" s="208" t="s">
        <v>245</v>
      </c>
    </row>
    <row r="8" spans="1:4" ht="30">
      <c r="A8" s="27">
        <v>2</v>
      </c>
      <c r="B8" s="72" t="s">
        <v>100</v>
      </c>
      <c r="C8" s="149" t="s">
        <v>101</v>
      </c>
      <c r="D8" s="209">
        <v>20</v>
      </c>
    </row>
    <row r="9" spans="1:4" ht="30">
      <c r="A9" s="27" t="s">
        <v>15</v>
      </c>
      <c r="B9" s="72" t="s">
        <v>103</v>
      </c>
      <c r="C9" s="149" t="s">
        <v>101</v>
      </c>
      <c r="D9" s="209">
        <v>20</v>
      </c>
    </row>
    <row r="10" spans="1:4" ht="45">
      <c r="A10" s="27" t="s">
        <v>16</v>
      </c>
      <c r="B10" s="72" t="s">
        <v>104</v>
      </c>
      <c r="C10" s="149" t="s">
        <v>101</v>
      </c>
      <c r="D10" s="209">
        <v>0</v>
      </c>
    </row>
    <row r="11" spans="1:4" ht="45">
      <c r="A11" s="27" t="s">
        <v>21</v>
      </c>
      <c r="B11" s="72" t="s">
        <v>105</v>
      </c>
      <c r="C11" s="149" t="s">
        <v>102</v>
      </c>
      <c r="D11" s="209">
        <v>1</v>
      </c>
    </row>
    <row r="12" spans="1:4" ht="36" customHeight="1" thickBot="1">
      <c r="A12" s="30" t="s">
        <v>26</v>
      </c>
      <c r="B12" s="73" t="s">
        <v>106</v>
      </c>
      <c r="C12" s="150" t="s">
        <v>102</v>
      </c>
      <c r="D12" s="210">
        <v>5</v>
      </c>
    </row>
    <row r="13" spans="1:4">
      <c r="C13" s="10"/>
    </row>
    <row r="14" spans="1:4">
      <c r="C14" s="10"/>
    </row>
    <row r="15" spans="1:4">
      <c r="C15" s="10"/>
    </row>
    <row r="16" spans="1:4">
      <c r="C16" s="10"/>
    </row>
    <row r="17" spans="3:3">
      <c r="C17" s="10"/>
    </row>
    <row r="18" spans="3:3">
      <c r="C18" s="10"/>
    </row>
  </sheetData>
  <mergeCells count="2">
    <mergeCell ref="A5:A7"/>
    <mergeCell ref="C5:C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FF99"/>
  </sheetPr>
  <dimension ref="A1:AE9"/>
  <sheetViews>
    <sheetView workbookViewId="0">
      <pane xSplit="2" ySplit="4" topLeftCell="T5" activePane="bottomRight" state="frozen"/>
      <selection pane="topRight" activeCell="C1" sqref="C1"/>
      <selection pane="bottomLeft" activeCell="A5" sqref="A5"/>
      <selection pane="bottomRight" activeCell="X17" sqref="X17"/>
    </sheetView>
  </sheetViews>
  <sheetFormatPr defaultRowHeight="15"/>
  <cols>
    <col min="1" max="1" width="6.85546875" customWidth="1"/>
    <col min="2" max="2" width="21.85546875" customWidth="1"/>
    <col min="3" max="3" width="13" customWidth="1"/>
    <col min="4" max="4" width="12.28515625" customWidth="1"/>
    <col min="5" max="5" width="11.7109375" customWidth="1"/>
    <col min="6" max="6" width="17.85546875" customWidth="1"/>
    <col min="7" max="7" width="17.7109375" customWidth="1"/>
    <col min="8" max="8" width="15.85546875" customWidth="1"/>
    <col min="10" max="10" width="16.140625" customWidth="1"/>
    <col min="11" max="11" width="17.42578125" customWidth="1"/>
    <col min="12" max="12" width="15.5703125" customWidth="1"/>
    <col min="13" max="13" width="15.42578125" customWidth="1"/>
    <col min="14" max="14" width="16.28515625" customWidth="1"/>
    <col min="15" max="15" width="17.140625" customWidth="1"/>
    <col min="16" max="16" width="15" customWidth="1"/>
    <col min="17" max="17" width="11" customWidth="1"/>
    <col min="18" max="18" width="17.28515625" customWidth="1"/>
    <col min="19" max="19" width="15.42578125" customWidth="1"/>
    <col min="20" max="20" width="14" customWidth="1"/>
    <col min="21" max="21" width="9.28515625" customWidth="1"/>
    <col min="23" max="23" width="18.7109375" customWidth="1"/>
    <col min="24" max="24" width="21.42578125" customWidth="1"/>
    <col min="25" max="25" width="17.7109375" customWidth="1"/>
    <col min="27" max="27" width="22.28515625" customWidth="1"/>
    <col min="28" max="28" width="22.42578125" customWidth="1"/>
    <col min="29" max="29" width="11.7109375" customWidth="1"/>
    <col min="30" max="30" width="22" customWidth="1"/>
    <col min="31" max="31" width="25.85546875" customWidth="1"/>
  </cols>
  <sheetData>
    <row r="1" spans="1:31">
      <c r="A1" s="9" t="s">
        <v>107</v>
      </c>
    </row>
    <row r="2" spans="1:31" ht="15.75" thickBot="1"/>
    <row r="3" spans="1:31" s="10" customFormat="1" ht="17.25" customHeight="1">
      <c r="A3" s="298" t="s">
        <v>2</v>
      </c>
      <c r="B3" s="302" t="s">
        <v>108</v>
      </c>
      <c r="C3" s="307" t="s">
        <v>109</v>
      </c>
      <c r="D3" s="300" t="s">
        <v>110</v>
      </c>
      <c r="E3" s="303" t="s">
        <v>111</v>
      </c>
      <c r="F3" s="304"/>
      <c r="G3" s="304"/>
      <c r="H3" s="304"/>
      <c r="I3" s="305"/>
      <c r="J3" s="311" t="s">
        <v>116</v>
      </c>
      <c r="K3" s="300"/>
      <c r="L3" s="300"/>
      <c r="M3" s="300"/>
      <c r="N3" s="300"/>
      <c r="O3" s="312"/>
      <c r="P3" s="300" t="s">
        <v>126</v>
      </c>
      <c r="Q3" s="300"/>
      <c r="R3" s="300"/>
      <c r="S3" s="300"/>
      <c r="T3" s="300"/>
      <c r="U3" s="300"/>
      <c r="V3" s="300"/>
      <c r="W3" s="298" t="s">
        <v>122</v>
      </c>
      <c r="X3" s="266"/>
      <c r="Y3" s="266"/>
      <c r="Z3" s="299"/>
      <c r="AA3" s="301" t="s">
        <v>129</v>
      </c>
      <c r="AB3" s="266"/>
      <c r="AC3" s="302"/>
      <c r="AD3" s="298" t="s">
        <v>133</v>
      </c>
      <c r="AE3" s="299"/>
    </row>
    <row r="4" spans="1:31" s="10" customFormat="1" ht="96.75" customHeight="1">
      <c r="A4" s="310"/>
      <c r="B4" s="309"/>
      <c r="C4" s="308"/>
      <c r="D4" s="306"/>
      <c r="E4" s="161" t="s">
        <v>112</v>
      </c>
      <c r="F4" s="111" t="s">
        <v>113</v>
      </c>
      <c r="G4" s="111" t="s">
        <v>114</v>
      </c>
      <c r="H4" s="111" t="s">
        <v>115</v>
      </c>
      <c r="I4" s="116" t="s">
        <v>70</v>
      </c>
      <c r="J4" s="161" t="s">
        <v>117</v>
      </c>
      <c r="K4" s="111" t="s">
        <v>118</v>
      </c>
      <c r="L4" s="111" t="s">
        <v>119</v>
      </c>
      <c r="M4" s="111" t="s">
        <v>120</v>
      </c>
      <c r="N4" s="111" t="s">
        <v>121</v>
      </c>
      <c r="O4" s="116" t="s">
        <v>255</v>
      </c>
      <c r="P4" s="157" t="s">
        <v>127</v>
      </c>
      <c r="Q4" s="111" t="s">
        <v>128</v>
      </c>
      <c r="R4" s="111" t="s">
        <v>118</v>
      </c>
      <c r="S4" s="111" t="s">
        <v>119</v>
      </c>
      <c r="T4" s="111" t="s">
        <v>120</v>
      </c>
      <c r="U4" s="111" t="s">
        <v>121</v>
      </c>
      <c r="V4" s="162" t="s">
        <v>70</v>
      </c>
      <c r="W4" s="161" t="s">
        <v>123</v>
      </c>
      <c r="X4" s="111" t="s">
        <v>124</v>
      </c>
      <c r="Y4" s="111" t="s">
        <v>125</v>
      </c>
      <c r="Z4" s="116" t="s">
        <v>70</v>
      </c>
      <c r="AA4" s="157" t="s">
        <v>130</v>
      </c>
      <c r="AB4" s="111" t="s">
        <v>131</v>
      </c>
      <c r="AC4" s="162" t="s">
        <v>132</v>
      </c>
      <c r="AD4" s="161" t="s">
        <v>134</v>
      </c>
      <c r="AE4" s="116" t="s">
        <v>135</v>
      </c>
    </row>
    <row r="5" spans="1:31" ht="15.75" thickBot="1">
      <c r="A5" s="66">
        <v>1</v>
      </c>
      <c r="B5" s="70">
        <v>2</v>
      </c>
      <c r="C5" s="155">
        <v>3</v>
      </c>
      <c r="D5" s="156">
        <v>4</v>
      </c>
      <c r="E5" s="66">
        <v>5</v>
      </c>
      <c r="F5" s="67">
        <v>6</v>
      </c>
      <c r="G5" s="67">
        <v>7</v>
      </c>
      <c r="H5" s="67">
        <v>8</v>
      </c>
      <c r="I5" s="68">
        <v>9</v>
      </c>
      <c r="J5" s="66">
        <v>10</v>
      </c>
      <c r="K5" s="67">
        <v>11</v>
      </c>
      <c r="L5" s="67">
        <v>12</v>
      </c>
      <c r="M5" s="67">
        <v>13</v>
      </c>
      <c r="N5" s="67">
        <v>14</v>
      </c>
      <c r="O5" s="68">
        <v>15</v>
      </c>
      <c r="P5" s="154">
        <v>16</v>
      </c>
      <c r="Q5" s="67">
        <v>17</v>
      </c>
      <c r="R5" s="67">
        <v>18</v>
      </c>
      <c r="S5" s="67">
        <v>19</v>
      </c>
      <c r="T5" s="67">
        <v>20</v>
      </c>
      <c r="U5" s="67">
        <v>21</v>
      </c>
      <c r="V5" s="70">
        <v>22</v>
      </c>
      <c r="W5" s="66">
        <v>23</v>
      </c>
      <c r="X5" s="67">
        <v>24</v>
      </c>
      <c r="Y5" s="67">
        <v>25</v>
      </c>
      <c r="Z5" s="68">
        <v>26</v>
      </c>
      <c r="AA5" s="154">
        <v>27</v>
      </c>
      <c r="AB5" s="67">
        <v>28</v>
      </c>
      <c r="AC5" s="70">
        <v>29</v>
      </c>
      <c r="AD5" s="66">
        <v>30</v>
      </c>
      <c r="AE5" s="68">
        <v>31</v>
      </c>
    </row>
    <row r="6" spans="1:31" ht="30">
      <c r="A6" s="151">
        <v>1</v>
      </c>
      <c r="B6" s="163">
        <v>2601</v>
      </c>
      <c r="C6" s="165">
        <v>42964</v>
      </c>
      <c r="D6" s="216">
        <v>0.40972222222222227</v>
      </c>
      <c r="E6" s="151"/>
      <c r="F6" s="152"/>
      <c r="G6" s="152"/>
      <c r="H6" s="152" t="s">
        <v>254</v>
      </c>
      <c r="I6" s="153"/>
      <c r="J6" s="151"/>
      <c r="K6" s="152" t="s">
        <v>254</v>
      </c>
      <c r="L6" s="152"/>
      <c r="M6" s="152"/>
      <c r="N6" s="152"/>
      <c r="O6" s="153"/>
      <c r="P6" s="158"/>
      <c r="Q6" s="152"/>
      <c r="R6" s="152"/>
      <c r="S6" s="152"/>
      <c r="T6" s="152"/>
      <c r="U6" s="152"/>
      <c r="V6" s="163"/>
      <c r="W6" s="151" t="s">
        <v>254</v>
      </c>
      <c r="X6" s="152"/>
      <c r="Y6" s="152"/>
      <c r="Z6" s="153"/>
      <c r="AA6" s="158" t="s">
        <v>254</v>
      </c>
      <c r="AB6" s="152"/>
      <c r="AC6" s="163"/>
      <c r="AD6" s="211" t="s">
        <v>256</v>
      </c>
      <c r="AE6" s="153" t="s">
        <v>161</v>
      </c>
    </row>
    <row r="7" spans="1:31" ht="105">
      <c r="A7" s="134">
        <v>2</v>
      </c>
      <c r="B7" s="164" t="s">
        <v>261</v>
      </c>
      <c r="C7" s="166">
        <v>43048</v>
      </c>
      <c r="D7" s="217">
        <v>0.47222222222222227</v>
      </c>
      <c r="E7" s="134"/>
      <c r="F7" s="112"/>
      <c r="G7" s="112"/>
      <c r="H7" s="112"/>
      <c r="I7" s="135" t="s">
        <v>254</v>
      </c>
      <c r="J7" s="134"/>
      <c r="K7" s="112" t="s">
        <v>254</v>
      </c>
      <c r="L7" s="112"/>
      <c r="M7" s="112"/>
      <c r="N7" s="112"/>
      <c r="O7" s="135"/>
      <c r="P7" s="159"/>
      <c r="Q7" s="112"/>
      <c r="R7" s="112"/>
      <c r="S7" s="112"/>
      <c r="T7" s="112"/>
      <c r="U7" s="112"/>
      <c r="V7" s="164"/>
      <c r="W7" s="134" t="s">
        <v>254</v>
      </c>
      <c r="X7" s="112"/>
      <c r="Y7" s="112"/>
      <c r="Z7" s="135"/>
      <c r="AA7" s="159" t="s">
        <v>254</v>
      </c>
      <c r="AB7" s="112"/>
      <c r="AC7" s="164"/>
      <c r="AD7" s="211" t="s">
        <v>257</v>
      </c>
      <c r="AE7" s="213" t="s">
        <v>258</v>
      </c>
    </row>
    <row r="8" spans="1:31" ht="30">
      <c r="A8" s="134">
        <v>3</v>
      </c>
      <c r="B8" s="164">
        <v>3563</v>
      </c>
      <c r="C8" s="166">
        <v>43053</v>
      </c>
      <c r="D8" s="217">
        <v>0.41666666666666669</v>
      </c>
      <c r="E8" s="134"/>
      <c r="F8" s="112"/>
      <c r="G8" s="112"/>
      <c r="H8" s="112" t="s">
        <v>254</v>
      </c>
      <c r="I8" s="135"/>
      <c r="J8" s="134"/>
      <c r="K8" s="112"/>
      <c r="L8" s="112"/>
      <c r="M8" s="112"/>
      <c r="N8" s="112"/>
      <c r="O8" s="135" t="s">
        <v>254</v>
      </c>
      <c r="P8" s="159"/>
      <c r="Q8" s="112"/>
      <c r="R8" s="112"/>
      <c r="S8" s="112"/>
      <c r="T8" s="112"/>
      <c r="U8" s="112"/>
      <c r="V8" s="164"/>
      <c r="W8" s="134"/>
      <c r="X8" s="112"/>
      <c r="Y8" s="112"/>
      <c r="Z8" s="135"/>
      <c r="AA8" s="159" t="s">
        <v>254</v>
      </c>
      <c r="AB8" s="112"/>
      <c r="AC8" s="164"/>
      <c r="AD8" s="211" t="s">
        <v>256</v>
      </c>
      <c r="AE8" s="135" t="s">
        <v>161</v>
      </c>
    </row>
    <row r="9" spans="1:31" ht="105.75" thickBot="1">
      <c r="A9" s="50">
        <v>4</v>
      </c>
      <c r="B9" s="141">
        <v>3866</v>
      </c>
      <c r="C9" s="167">
        <v>43082</v>
      </c>
      <c r="D9" s="218">
        <v>0.59722222222222221</v>
      </c>
      <c r="E9" s="50"/>
      <c r="F9" s="52"/>
      <c r="G9" s="52"/>
      <c r="H9" s="52" t="s">
        <v>254</v>
      </c>
      <c r="I9" s="51"/>
      <c r="J9" s="50"/>
      <c r="K9" s="52" t="s">
        <v>254</v>
      </c>
      <c r="L9" s="52"/>
      <c r="M9" s="52"/>
      <c r="N9" s="52"/>
      <c r="O9" s="51"/>
      <c r="P9" s="160"/>
      <c r="Q9" s="52"/>
      <c r="R9" s="52"/>
      <c r="S9" s="52"/>
      <c r="T9" s="52"/>
      <c r="U9" s="52"/>
      <c r="V9" s="141"/>
      <c r="W9" s="50" t="s">
        <v>254</v>
      </c>
      <c r="X9" s="52"/>
      <c r="Y9" s="52"/>
      <c r="Z9" s="51"/>
      <c r="AA9" s="160" t="s">
        <v>254</v>
      </c>
      <c r="AB9" s="52"/>
      <c r="AC9" s="141"/>
      <c r="AD9" s="212" t="s">
        <v>262</v>
      </c>
      <c r="AE9" s="214" t="s">
        <v>258</v>
      </c>
    </row>
  </sheetData>
  <mergeCells count="10">
    <mergeCell ref="D3:D4"/>
    <mergeCell ref="C3:C4"/>
    <mergeCell ref="B3:B4"/>
    <mergeCell ref="A3:A4"/>
    <mergeCell ref="J3:O3"/>
    <mergeCell ref="W3:Z3"/>
    <mergeCell ref="P3:V3"/>
    <mergeCell ref="AA3:AC3"/>
    <mergeCell ref="AD3:AE3"/>
    <mergeCell ref="E3:I3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01-gostr3411"/>
    <Reference URI="#idPackageObject" Type="http://www.w3.org/2000/09/xmldsig#Object">
      <DigestMethod Algorithm="urn:ietf:params:xml:ns:cpxmlsec:algorithms:gostr3411"/>
      <DigestValue>9hwT3yDHxZcSrTDpTIdm4eajbtJWvvUKQPZmrv6i/uo=</DigestValue>
    </Reference>
    <Reference URI="#idOfficeObject" Type="http://www.w3.org/2000/09/xmldsig#Object">
      <DigestMethod Algorithm="urn:ietf:params:xml:ns:cpxmlsec:algorithms:gostr3411"/>
      <DigestValue>xRoRAAY7MDm0xmuEVOtAq9ULMWptIzxYcjxFRgjxIOM=</DigestValue>
    </Reference>
    <Reference URI="#idValidSigLnImg" Type="http://www.w3.org/2000/09/xmldsig#Object">
      <DigestMethod Algorithm="urn:ietf:params:xml:ns:cpxmlsec:algorithms:gostr3411"/>
      <DigestValue>xeUCJ7PZzDYWWxWCtTTAd7ww2x1AjdQuRtNQhKwvYvU=</DigestValue>
    </Reference>
    <Reference URI="#idInvalidSigLnImg" Type="http://www.w3.org/2000/09/xmldsig#Object">
      <DigestMethod Algorithm="urn:ietf:params:xml:ns:cpxmlsec:algorithms:gostr3411"/>
      <DigestValue>p/fIEfLhXbQHoYXLsH/9MJAuh1Af5VMKnyfw17FSQwU=</DigestValue>
    </Reference>
  </SignedInfo>
  <SignatureValue>t4CmUQsv8+jX/6cPWd2iPsjMQOzo1hXmkVlNidDjGe8iJm3t62KejhUA6oBYQoxM
6zCL2HIBEUpdCcYX2HeyUw==</SignatureValue>
  <KeyInfo>
    <X509Data>
      <X509Certificate>MIIKITCCCdCgAwIBAgIRAPNJ4HrEDMeA5xGM4HTW+7owCAYGKoUDAgIDMIIBcTEe
MBwGCSqGSIb3DQEJARYPY2FAc2tia29udHVyLnJ1MRgwFgYFKoUDZAESDTEwMjY2
MDU2MDY2MjAxGjAYBggqhQMDgQMBARIMMDA2NjYzMDAzMTI3MQswCQYDVQQGEwJS
VTEzMDEGA1UECAwqNjYg0KHQstC10YDQtNC70L7QstGB0LrQsNGPINC+0LHQu9Cw
0YHRgtGMMSEwHwYDVQQHDBjQldC60LDRgtC10YDQuNC90LHRg9GA0LMxLDAqBgNV
BAkMI9Cf0YAuINCa0L7RgdC80L7QvdCw0LLRgtC+0LIg0LQuIDU2MTAwLgYDVQQL
DCfQo9C00L7RgdGC0L7QstC10YDRj9GO0YnQuNC5INGG0LXQvdGC0YAxKTAnBgNV
BAoMINCQ0J4gItCf0KQgItCh0JrQkSDQmtCe0J3QotCj0KAiMSkwJwYDVQQDDCDQ
kNCeICLQn9CkICLQodCa0JEg0JrQntCd0KLQo9CgIjAeFw0xNzEyMTQwNDU4MDFa
Fw0xOTAzMTQwNDU4MDFaMIICFDEYMBYGCCqFAwOBDQEBEgo1NTA4NjIwMjczMRow
GAYIKoUDA4EDAQESDDAwNTUwNjAwNzQxOTEpMCcGCSqGSIb3DQEJARYadnlzb3Rz
a2l5QGNvcmRpYW50LW9tc2sucnUxCzAJBgNVBAYTAlJVMSswKQYDVQQIHiIANQA1
ACAEHgQ8BEEEOgQwBE8AIAQ+BDEEOwQwBEEEQgRMMRUwEwYDVQQHHgwEMwAgBB4E
PARBBDoxJTAjBgNVBAoeHAQfBBAEHgAgACIEHgQcBCEEGgQoBBgEHQQQACIxJTAj
BgNVBAMeHAQfBBAEHgAgACIEHgQcBCEEGgQoBBgEHQQQACIxMDAuBgkqhkiG9w0B
CQITITU1MDYwMDc0MTktNTU0MjUwMDAxLTAwMjMzNTIxMTcwMDExMC8GA1UEDB4o
BDMENQQ9BDUEQAQwBDsETAQ9BEsEOQAgBDQEOARABDUEOgRCBD4EQDEXMBUGA1UE
BB4OBBMEQAQ4BEgEOAQ9BDAxKTAnBgNVBCoeIAQbBDAEQAQ4BEEEMAAgBBEEPgRA
BDgEQQQ+BDIEPQQwMTcwNQYDVQQJHi4EIwQbACAEHwAuBBIALgQRBCMEFAQVBCAE
GgQYBB0EEAAsACAEFAQeBBwAIAAyMRgwFgYFKoUDZAESDTEwMjU1MDEyNDQ3Nzkx
FjAUBgUqhQNkAxILMDIzMzUyMTE3MDAwYzAcBgYqhQMCAhMwEgYHKoUDAgIkAAYH
KoUDAgIeAQNDAARA/V761L1/0oqHFow+db7nBPQ2LYzAtQSVpMhTE03gBeow2Ag9
KTuczZFcO1LnNghDwzuZeoLEdTaNwqorLOSs8qOCBZgwggWUMA4GA1UdDwEB/wQE
AwIE8DBDBgNVHREEPDA6gRp2eXNvdHNraXlAY29yZGlhbnQtb21zay5ydaQcMBox
GDAWBggqhQMDgQ0BARIKNTUwODYyMDI3MzATBgNVHSAEDDAKMAgGBiqFA2RxATBL
BgNVHSUERDBCBggrBgEFBQcDAgYHKoUDAgIiBgYIKwYBBQUHAwQGByqFAwMHCAEG
CCqFAwMHAQEBBgYqhQMDBwEGCCqFAwMHAAEPMIIBhQYDVR0jBIIBfDCCAXiAFKBk
vYuDSmVKQ7Nc/ZlcV6bz+HtFoYIBUqSCAU4wggFKMR4wHAYJKoZIhvcNAQkBFg9k
aXRAbWluc3Z5YXoucnUxCzAJBgNVBAYTAlJVMRwwGgYDVQQIDBM3NyDQsy4g0JzQ
vtGB0LrQstCwMRUwEwYDVQQHDAzQnNC+0YHQutCy0LAxPzA9BgNVBAkMNjEyNTM3
NSDQsy4g0JzQvtGB0LrQstCwLCDRg9C7LiDQotCy0LXRgNGB0LrQsNGPLCDQtC4g
NzEsMCoGA1UECgwj0JzQuNC90LrQvtC80YHQstGP0LfRjCDQoNC+0YHRgdC40Lgx
GDAWBgUqhQNkARINMTA0NzcwMjAyNjcwMTEaMBgGCCqFAwOBAwEBEgwwMDc3MTA0
NzQzNzUxQTA/BgNVBAMMONCT0L7Qu9C+0LLQvdC+0Lkg0YPQtNC+0YHRgtC+0LLQ
tdGA0Y/RjtGJ0LjQuSDRhtC10L3RgtGAggo+xYn0AAAAAAF5MB0GA1UdDgQWBBRA
hPxEQ22e+UsfFQX/F/DxJIuebjArBgNVHRAEJDAigA8yMDE3MTIxNDA0NTgwMFqB
DzIwMTkwMzE0MDQ1ODAwWjCCATMGBSqFA2RwBIIBKDCCASQMKyLQmtGA0LjQv9GC
0L7Qn9GA0L4gQ1NQIiAo0LLQtdGA0YHQuNGPIDQuMCkMUyLQo9C00L7RgdGC0L7Q
stC10YDRj9GO0YnQuNC5INGG0LXQvdGC0YAgItCa0YDQuNC/0YLQvtCf0YDQviDQ
o9CmIiDQstC10YDRgdC40LggMi4wDE/QodC10YDRgtC40YTQuNC60LDRgiDRgdC+
0L7RgtCy0LXRgtGB0YLQstC40Y8g4oSWINCh0KQvMTI0LTI4NjQg0L7RgiAyMC4w
My4yMDE2DE/QodC10YDRgtC40YTQuNC60LDRgiDRgdC+0L7RgtCy0LXRgtGB0YLQ
stC40Y8g4oSWINCh0KQvMTI4LTI5ODMg0L7RgiAxOC4xMS4yMDE2MCMGBSqFA2Rv
BBoMGCLQmtGA0LjQv9GC0L7Qn9GA0L4gQ1NQIjB2BgNVHR8EbzBtMDSgMqAwhi5o
dHRwOi8vY2RwLnNrYmtvbnR1ci5ydS9jZHAva29udHVyLXExLTIwMTcuY3JsMDWg
M6Axhi9odHRwOi8vY2RwMi5za2Jrb250dXIucnUvY2RwL2tvbnR1ci1xMS0yMDE3
LmNybDCBmwYIKwYBBQUHAQEEgY4wgYswQwYIKwYBBQUHMAKGN2h0dHA6Ly9jZHAu
c2tia29udHVyLnJ1L2NlcnRpZmljYXRlcy9rb250dXItcTEtMjAxNy5jcnQwRAYI
KwYBBQUHMAKGOGh0dHA6Ly9jZHAyLnNrYmtvbnR1ci5ydS9jZXJ0aWZpY2F0ZXMv
a29udHVyLXExLTIwMTcuY3J0MIGTBgcqhQMCAjECBIGHMIGEMHQWQmh0dHA6Ly9j
YS5za2Jrb250dXIucnUvYWJvdXQvZG9jdW1lbnRzL2NyeXB0b3Byby1saWNlbnNl
LXF1YWxpZmllZAwq0KHQmtCRINCa0L7QvdGC0YPRgCDQuCDQodC10YDRgtGD0Lwt
0J/RgNC+AwIF4AQMWQSHhNfO1FijxvsKMAgGBiqFAwICAwNBAIx8WKaiZKKnZFGc
CHhuDsWoh/gwkphz+f+rs5Pt83U0nlhbX5evHqhn6cb8gJGo7bwShbxcd965Rn88
yonmxW4=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18"/>
            <mdssi:RelationshipReference SourceId="rId3"/>
            <mdssi:RelationshipReference SourceId="rId7"/>
            <mdssi:RelationshipReference SourceId="rId12"/>
            <mdssi:RelationshipReference SourceId="rId17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XjZbd12kEZBtUM1C8ctLfT30CBU=</DigestValue>
      </Reference>
      <Reference URI="/xl/calcChain.xml?ContentType=application/vnd.openxmlformats-officedocument.spreadsheetml.calcChain+xml">
        <DigestMethod Algorithm="http://www.w3.org/2000/09/xmldsig#sha1"/>
        <DigestValue>T+wswfUf97Q23MYwNxPj8BIr4Q0=</DigestValue>
      </Reference>
      <Reference URI="/xl/comments1.xml?ContentType=application/vnd.openxmlformats-officedocument.spreadsheetml.comments+xml">
        <DigestMethod Algorithm="http://www.w3.org/2000/09/xmldsig#sha1"/>
        <DigestValue>8sAj1t2YlC3amAxqEf3RP/ORt8Y=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crbUAiXzmQ5xsEWYY/x7d94PqHU=</DigestValue>
      </Reference>
      <Reference URI="/xl/drawings/vmlDrawing2.vml?ContentType=application/vnd.openxmlformats-officedocument.vmlDrawing">
        <DigestMethod Algorithm="http://www.w3.org/2000/09/xmldsig#sha1"/>
        <DigestValue>1ezUgSWLK1zFw2kgLms8PZi0ivI=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Lly6hsnnuTMppi+sk+RM1Oelrmk=</DigestValue>
      </Reference>
      <Reference URI="/xl/media/image1.emf?ContentType=image/x-emf">
        <DigestMethod Algorithm="http://www.w3.org/2000/09/xmldsig#sha1"/>
        <DigestValue>R9oBug3yXM/F5wkFxY/wZNbbUYw=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hbdMK0mAC63RY5wUNQJKRfFZnpM=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vTpzFBnEQZsTp6dezrqBbtTgfqQ=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p02i1crXKpSysj5EHmclxAZQDBQ=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aGZw09xxtQNZQurYtauqW7GsWNc=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DRk93dR9z9ueF2OS0XW3/eegk7Y=</DigestValue>
      </Reference>
      <Reference URI="/xl/sharedStrings.xml?ContentType=application/vnd.openxmlformats-officedocument.spreadsheetml.sharedStrings+xml">
        <DigestMethod Algorithm="http://www.w3.org/2000/09/xmldsig#sha1"/>
        <DigestValue>CFUeInBvuSdCuCPuxLwbvTz1kxM=</DigestValue>
      </Reference>
      <Reference URI="/xl/styles.xml?ContentType=application/vnd.openxmlformats-officedocument.spreadsheetml.styles+xml">
        <DigestMethod Algorithm="http://www.w3.org/2000/09/xmldsig#sha1"/>
        <DigestValue>p4XzDduwuvmz8UpZfHBQLTZaUM4=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VJP+QvSzXDOZzkpDKMKt6CwiJuk=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huE8o7uh4iKtE0K7V5uIukMATNg=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sheet1.xml?ContentType=application/vnd.openxmlformats-officedocument.spreadsheetml.worksheet+xml">
        <DigestMethod Algorithm="http://www.w3.org/2000/09/xmldsig#sha1"/>
        <DigestValue>L9DRUK4yDsPtLLYd5obkjb0WVWI=</DigestValue>
      </Reference>
      <Reference URI="/xl/worksheets/sheet10.xml?ContentType=application/vnd.openxmlformats-officedocument.spreadsheetml.worksheet+xml">
        <DigestMethod Algorithm="http://www.w3.org/2000/09/xmldsig#sha1"/>
        <DigestValue>+5jo7wfWvNQ4Ia7FzuYoWfGSlLw=</DigestValue>
      </Reference>
      <Reference URI="/xl/worksheets/sheet11.xml?ContentType=application/vnd.openxmlformats-officedocument.spreadsheetml.worksheet+xml">
        <DigestMethod Algorithm="http://www.w3.org/2000/09/xmldsig#sha1"/>
        <DigestValue>DRIHhT/wQoQ7HP32hbzsm/pAh0o=</DigestValue>
      </Reference>
      <Reference URI="/xl/worksheets/sheet12.xml?ContentType=application/vnd.openxmlformats-officedocument.spreadsheetml.worksheet+xml">
        <DigestMethod Algorithm="http://www.w3.org/2000/09/xmldsig#sha1"/>
        <DigestValue>IItH6//Pzj9wTDZrvzrvgPN+YKE=</DigestValue>
      </Reference>
      <Reference URI="/xl/worksheets/sheet13.xml?ContentType=application/vnd.openxmlformats-officedocument.spreadsheetml.worksheet+xml">
        <DigestMethod Algorithm="http://www.w3.org/2000/09/xmldsig#sha1"/>
        <DigestValue>tLdZxe5VK7jGl09+8N26wXkOTD8=</DigestValue>
      </Reference>
      <Reference URI="/xl/worksheets/sheet2.xml?ContentType=application/vnd.openxmlformats-officedocument.spreadsheetml.worksheet+xml">
        <DigestMethod Algorithm="http://www.w3.org/2000/09/xmldsig#sha1"/>
        <DigestValue>b/s8dPd8Jy4K+CZbBazyJli+3V4=</DigestValue>
      </Reference>
      <Reference URI="/xl/worksheets/sheet3.xml?ContentType=application/vnd.openxmlformats-officedocument.spreadsheetml.worksheet+xml">
        <DigestMethod Algorithm="http://www.w3.org/2000/09/xmldsig#sha1"/>
        <DigestValue>UQkM2OSIFkGAPb3LSObiW1CqYKs=</DigestValue>
      </Reference>
      <Reference URI="/xl/worksheets/sheet4.xml?ContentType=application/vnd.openxmlformats-officedocument.spreadsheetml.worksheet+xml">
        <DigestMethod Algorithm="http://www.w3.org/2000/09/xmldsig#sha1"/>
        <DigestValue>5nkFmiKsMH7iLzT+KUH7eYFZZeo=</DigestValue>
      </Reference>
      <Reference URI="/xl/worksheets/sheet5.xml?ContentType=application/vnd.openxmlformats-officedocument.spreadsheetml.worksheet+xml">
        <DigestMethod Algorithm="http://www.w3.org/2000/09/xmldsig#sha1"/>
        <DigestValue>Ch6oZeTPnQsP6lmcznydLETVfSk=</DigestValue>
      </Reference>
      <Reference URI="/xl/worksheets/sheet6.xml?ContentType=application/vnd.openxmlformats-officedocument.spreadsheetml.worksheet+xml">
        <DigestMethod Algorithm="http://www.w3.org/2000/09/xmldsig#sha1"/>
        <DigestValue>WEAEtKePicKIsM018dTQZOemr8w=</DigestValue>
      </Reference>
      <Reference URI="/xl/worksheets/sheet7.xml?ContentType=application/vnd.openxmlformats-officedocument.spreadsheetml.worksheet+xml">
        <DigestMethod Algorithm="http://www.w3.org/2000/09/xmldsig#sha1"/>
        <DigestValue>uJs0V1s7ncRhczOgeVfxs2cEMu8=</DigestValue>
      </Reference>
      <Reference URI="/xl/worksheets/sheet8.xml?ContentType=application/vnd.openxmlformats-officedocument.spreadsheetml.worksheet+xml">
        <DigestMethod Algorithm="http://www.w3.org/2000/09/xmldsig#sha1"/>
        <DigestValue>orc4aMsQmrxcSafvkqdzZiozqto=</DigestValue>
      </Reference>
      <Reference URI="/xl/worksheets/sheet9.xml?ContentType=application/vnd.openxmlformats-officedocument.spreadsheetml.worksheet+xml">
        <DigestMethod Algorithm="http://www.w3.org/2000/09/xmldsig#sha1"/>
        <DigestValue>3SgVMse7pORRyqZZg9QV7lAeVdc=</DigestValue>
      </Reference>
    </Manifest>
    <SignatureProperties>
      <SignatureProperty Id="idSignatureTime" Target="#idPackageSignature">
        <mdssi:SignatureTime>
          <mdssi:Format>YYYY-MM-DDThh:mm:ssTZD</mdssi:Format>
          <mdssi:Value>2018-01-16T10:27:28Z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{913DC0C6-9019-48D6-AE23-876F546667F4}</SetupID>
          <SignatureText/>
          <SignatureImage>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/xhBQAAAAlwSFlzAAAOwwAADsMBx2+oZAAAHrlJREFUeF7tXPeXVNWWnj9g5o+Yn2fNWvPWvJl5s956UUdFVHJGCTYZJEgSyRklKCgooiCKiqIoCAhIzg00HWg6d1fH6urK4dbN95tvnwKf4m1Si3QLvvfR3VX3nntrf2fv/e19zq1/8jwPHYGOLGFBcy1kXRea7cJ0Pdi2B5c/Hf70XFzHz8//7cLg53UIm8jCg5b73ffYW6PDJLleRsF20jAJ28vCMDU4jgvbcnPEPIwkOWIbi9M3RWTgCGkKPsfeBh0miezk4NhwLN6EIzPI5HskiHDpXd6P4TPGbxKMIBY9KO2mkXIcZHSXEzfjf+xt0GGS5GYUOHNyEI8RMiwf3Ju7d0W4lgWDUaWwNolho89h44Zq2ukBkWQhAcujS3sawezkmQx59CTQo26GIsp/nN8cnCSy9Jxl66+iV+8Ujh9gpNFT/sfeBh33pK4K8XqLXu9JHo3Adg0KHgeFFeVoijO/ujSoY4KzkO9b13PKTWMQjpdg7qFAkLEomjyXAsGyGeaLUV5oo193HT36FqMuYjL03Vu4f3hJEoNR3AhsGlp3Y2gJ6Rg+dD/27o1Bz4rRJefK/7MkgwrNZxyXJKvfeZzLXGxZJI05OpFKY+a0Kjz5tzrsPaAhwzRgipC66fw7wcNLEkOz51KZirPQSxI07kc7AhjcI4a6ShLD122TTFE22/QUR7yl3XFIFj3TpheZHFPjads/i2LYyFbMXxBDMs2xLAeu8Yiku4N7nSTLQ8YAPvikDGMnVGL5MhsJw2bSD/K4RqpW5lgRr+2VD6wPwfLCoWdmSVLC8PDWpjL0HFKE2UtaUVrlqPMp7WQ2+I9xGzzEJHFmWxLCDFwrB0aMKMZzfSpw8rKHNAtPC420a4QuQCPTm5z2RI+4IgkUEjWOebHEwP89eQBvb9ex54SNJL1HinoJr+0SfRs8vCQx37gGc4Veh82bm9DnuTimz9HQLJ7FLGTSgzyTs59eZntRkhT1H0eRlCMgmjUxZdYxjBrVjG1f6SgLMpupulFIBLKqdvQZ4za4Z5JsmyHB8Fc8nQ06PcOkgST5A2Fa3YCr8W/DwZEz5Zg6S8Of/tyGqzVA2mv2HcNTOUnqPCnUpaRguKSg8EzmLCuOJCX3e7vKKLczeHOjg+8Ppzg++RMVSdrFPz2WKf5j3xr3RJL8J50Eh3HW7/3OBpNGsjibcwaLU7Yl4VAZXKvOYvy4EvTuW4OvD3pI0bsMhje/MXIk/bgwF7JMhkyGTXpJ/rVK9O1Xhne3WXjv4wSSCZXO+J6cJ5NZPOpX7N39+D+/9zsbbMpkhxJZ1TIymxFBSs9g6boiPP1kC97bbCFlpaE7Mdi6/xj/8CL5KYZn6CI7lukhlKrFSy+fwKszdSxaFkVtswmdoVImsquI4fGSj2SS+I59azwUOQmi5IQgGslhDJJQvf2jBgzJa8SSlU1IyKxXHiQdgcRPzv0H6D2qa0Ljcxw6CEwSGk7rmDU3HxPGxzFzVgh7vsxC0xupJUQdioIUMnltIUl+9x371ng4SGIRKSpNSHCZl0oKM+jx1AXMnBNHiwg4m/mCriYz31ZE+Y0jJInRcyRZDGV6xsaGLWcxbSqwbHUak6ZdQSLOHGUI0TKOhDieKySpEHm98L1LPBwkMYHD0fhPPQvLCEYP+w6Dn61HTS0NLcndbSABjZTdBnSf83OQfiSFAklSoZMoyK/BC4MvY+3WCIa8WIvDp0QVJikmOKYphDLU0eMUSbKehDafcW+PTk2S9NM8Sz5sEmnNxOotF9FnTAnKa/m+zFDJCypH5BK51DJqaUSKR4Y3KR7pGnCjFr0lhKDWgJmLTuH3vz+Gk8fEs356vVvBYS5zbJ0xjh5iJRFPxTBzyR4sXZ/ASzNjGD8mhbQQjgpel2pOVgZ8xrkXdGqSXIYMWxYQLQsH9zdi3Lgw/t6tDkVFPz5OiMohVzQKhIDrUpmwvTJUBoKYNL0UT3UPYOa8ZsTbFQj+sEm448Q5AVp5Pzbef78ES5e0Yt6aajzb5wrHBxj9eM+S4HIe5zfOvaBzk8Qkb9oZXC2J492NYbw0MYRZM2wqp+vEkJDc6i/tQiNKh0aFI8Z+i3WJToJ0vllcFcWseUH06OmhZ98oiuvAuqa93NMexEtTSGo69u1vwfwZSRy7FMegQdW4UGAhyfcM/s+Vpiw9/15rIj907pzE2V7TlI9VK4txvsDG5MlXUVVL4lRHmjOVJEnfzDI4y5kHpGPtkimLdVCGoTLDBJ9fZCFvdAA9e8XRf1AWi1ZFEWPUsnic7zXbgetRnlNgfLsvjAH9L+PsJQvT5p7FW2up5jg5dLRyYkgvUCaKTICHhCQ74+HE+dOob/Ww8o1ibNzYBs3JwHRFJeVI0tImqitCSMaYEFQD04LDGR1OefjmQBK9+pzBp7sSmLsghSHD61Ef4mEswl2GLL9rto8MWhqSmDShFJ/scnC45CIGDrqKhgYSxDxokkRZ+MzVQhJq724S3AqdhCR+KCohVX+4rOJlIc6xUFBYjnOnNZwvv4ZB/QoRjrjQbZHRbSr2W24Cp07Voa1Rp+xlvrBNEsDjrzRi1uxyhsYAdu82UBxI4PHHj2Dv/gQMk/JY7cWQvMFr34CQ/oMI4U++JjnO5j3ZDKHJhIeZk87hsy+yyK/LYMDwfJy7yBBnRZTnWo60na7nQlUb3fhsHUcnIYnhwc2qUCGGzzo1yLIQ2botgYaQjWmz97BIDFIue5S4ETRUN2DxvBMY+uLHWL85jJYgy0wniFCjyYR+Db/7z/exdo2FaNSBZiewcn0dJg03VWK3vAqGUZHQvK7IYyWR5R6EHCpJeowsMvFPEiqrtSZaQg5mvHwek8c0ozpuYsLsQrwyIw1DjvsFPaY9dBKSpOiTxOyosKFzZhaXpvD111F8tLMeo54PIEIZneVsPX8ujrznY5g0xcPj3Rz8+ekIJi4qwOipRej71CmSUY19ewxEjBhzUilKqw7jsb8fx+kTniLJ5viehEX+/lOSbngBk5sqfpnnEEEoHWaxehUv9K/D5SIDW7Zr+I/f7cOlEguaTpFyl7ntXtA5SBIj2azUQS9yNQRCOpauLMWJcwm8PCaDgisG0raD74+2Ys6sIuw9kcIH34SwaUcrjl9M4JvDLdi3z0Kg0UWGHqgxcWuUy1rKxco5lZg1VkPaauPMl0KUZPA6ypPkukSux3YdohalNkMzmppNTJtSg+mvNKKuBThX3ICBPRpwYJ/Ba2RVf85RIfL657hP6BwkSbLljDRo3KqGBJavLcO3Ry2sWlWIg7sdEmfiak0QLw6uxLlTKew/WYXxw1rRUkvpjXLWLykan/lG6irKPJdVv8nwt+Ojcgx5pg0V+TzOq+asFxJoVIR5TZHxufwj5KjNnCRQpHwibjB/HcGEvAtYszCLYFxHRagVAwcfweY3eA0eY/Mcg+fbqka76fP8wugcJKkaJ8uayMaGjaV4dVEIR67YmPNyFTIGJa5hYsrUg/h0RwLNkTSL0jp8fypOIlg4MoXQMWj0NoYohilpATHnBGpTmDjtWyxf16IW71wnmgtxypPSKrSqNg9DnPwuJJmGjUB9FvMXN6LXsxexYR3VJMdPGxY2vleK4YPrEAmSFOWFJi8VJUk3fZb7gPtCkks4CqJ4ZDuUtGwEMmtzqukHyPG2tFGyKK3RMGxMMZaycJ35WgW+3NmArB3Dl7tCmDgygIZIBEvWncbL06MIpqn0aFiKQo7bApMG81hoOnYVlVY1Nr+WwdA+UZwrD5EgUX68NtONTWXn8BfbsSkiZA3WQkOTgfxLKby9KR8DBn2C+QsiOHU4RY8ijW45Dh6rwn//2zEc2ktvk9aPFNOuqLqYWpH1s8EviftDEm9cJrUtP2kM25beGeGwIqe8zkGkdFLB80IwzTZMnncVU1fGsHxrHAtWRpDUDRw7ew49nziHK5eBd7fXoV+fWjRV1yrJLe0ZeGGylKRHsUYxNRg6vZDnDO3ThFP7gKzeyuu6JE42K4apCWyEIkHs3nMC01+qRr+eZzGw3yWMH1+NBYsiuHgRrL04pEsC+CFCqTj6jTqJ1a/HYamFPMldFBiy2ir5qKuS5MkytRckopx2/J1GyoFGdWUq/ggkzmLNcuVqEL17ZOgpQUwdS13VSiQcDB9UiP3fRXCuKIZhz9PwBQYSlMoa4koFuiQfrJ3AnOOSpHAshlHDr2HF0hS9IImMriNFTwvT8pdLQtjw1hX0fuo85k41sOurKK6UaGhuyyDNc3XWWDqFi0EiTXpd1s5g7itVWLG6DQkzA0uX/h2VqOpoE0JQZyZJls4tqx35KduXTErqLHMB8wPjgiJJrdlIwSry1iT4unzwJtY5o0aXoH//asyZnUBdjST/EL7+pgmTR7mIMi/NmluEL7+ykWSAqmzL4rOvAygsothgzrB4HU+e6uCYn+/U0btbGLUNNmJOI4vNNPYeDuClCVfwl/+ox7BeJo5/zzzDuMWgiRT/FcFhkVCX4sO2+TcnT5ZlwdmLYXT7czHqWzJIUR06fF2eIMl5kRTEnBudnSST0833Pc5uizPTpiEs5gCLH960m2iMeibbBOsXQYqG0pA0NLz1Tg2GDA0ib3QZTh91aaASZMwgFq8qxoEzcew6HMT4ibX4YqeJ8S9dQM9nTmHC8AbMnBTDZ1/Uo7K5lWMlUBOswuAhx7F8eQLFFQbWrSvEyIG7kTewAvu+0SjlmxFOUI7TsBnOHt1m8hfpz0mjem6Ey9d0hrPmdBvGjDuFd9dnKd85NaTQFXLEg1RdJxOjE5Mk//m9fgOWm0Yw2Yizlxuw/u0SGqsKa9aWY92GClb/ZVj0ejUmvHwF6ygQpsyoxh//egpPdK/G4EGt9JAmLH6tDktXN+PpHo0YMeUK/vp4BUaMqcDa9U3Yf8BCsNmAQa+8XFaP1zbUIG9SCybNacOiZY0YMKAZmz6wsXlHDfbvD6GVMt1wWhhSbapEnfcWp8GzapLRjRkqxeDyjBVznNfG92IIJdKYv/QiBg0pQCvzkMVJlWuYXs9BQo4iqBOT9BM4EvIoBBjOsvyg1a1NmDdPapowhnEGz58d5mwEtm4CNr5hUWKHsP7NGFavSOP1NRE826sYvfpE0O3JWrw6MYDPt9bjwy0aVm/U8Mp8G3ljoti8xUYzU5zBQtPiLLe8AFOZ1DUaRfQ1FNXpWEuxMWwwj88L4PwVIJIxKFxIAJO/Cq8Sbm/UNDSsdApkW7BssAdDq5fla0yfaarDzdur8fifKnH8mEWvojpkzlP9PiHEDzfb5BdGh0kCVZCECekWVNYZmDCxFFOmX8LFC5baA51kAk5RL6R4TJq/p2mTJCdwjAb5eGcaQ4cl0XtQMc7weCOW0wCyMeTdT+PY+omJdeuZN3isLkKOBaTEJQk9jDZyURo6iISdxlLWNPMXJBDlNRO8jiwbKAEjTzr43LfUN0xh9CCKF3qQk6J8533VtoTQo89JrFzCkMx85yj1yFDH/Ok3zq+BjnuSXa82ATaFr+H5ARcwZ6yLYIzVB8OLoxJygAapI1oohUOc0RmqsjYcPl+Ep7pfxojRaZwsTCLO0GN7DUhnA6httvHKsmrMnhtE0VULKUN6erI8ITvf6RkkwUM9pXBK9AmOnA+gb98A1VsWcXqYPL9rU/1J7uCgP73f65A6zuT7LqVI7uGuOqq5CFYubsHkCdWIUtXrDInSpRBVKh0Rv3F+DXScJIPJlyFv176rGJtXgoZKCjsqJNauykCMSTnITKTQcKxWFF9NoDfD3NPdqlDZ4iBhmTAp1S2vCjX1DXhzPUNlXgwfvJ9VnW/JIbI322M4lXYOK1d6UpKvtTJ/mFjA8LpymTRmZSuJHMv8Iv05/q1yh899SxFqMRd5EPcVAVGG4qpS9H4ihEunZXtwhiovnBMUsiVMOvU+4/wa6DBJNmNR3AjhheHF2L1XuGjhDG8iQ5yKClLDMG4wRJEhFTamT2rEv/9rEgcPuTQsPYLKTEi1mB8OfGdizkxg+AgbZaV8jV4kvR4JO2pLFGe2SHzZOWoghG07i/HYHwIoLhHvoiEVxOvEsFRg7eQMKbhzm/A1mLqDNLF41SksfDWtQq4r/T3Z/63CrKhYEQ7+Y91vdJgkx0yi4FoTnnuW9U0zJ7lLkmR/NA1qS9uFHy73k3+7CZw/24b//Z/z2LGL8lu6zZTgnLZkw0RKy+Ctt0MYxjy17A0Wq5ILJNTwbelOy25QBjMmef5kaKxqCmL4Cw1YtiiOJBO/KpZV0cx7IwmutKEUWT+/b9WOkuNIuG1n8Mn2JAb0r8KlUlnXkkJbCBbIdYVU/9z2a6DjnmRn8MGnTZg0IY14kvURC0/LlvxiqXgu4YIORKOk0RZrweNPfYsVqyqQkfpEFvrEHqY8w9OGC1dTmDgljHETIiir4gwncWIoeYZIZnRu5ZbjWkFoDKmrNpTh+f4O6uo4EXRRajxOGZ5QJPH6ylty9/oTcByXodqysjhfWovnnqrF1o250K085/oY4o03+oy+4/wK6DBJOhP1zIXl+GaPtPv54fjBTdWTy6oP6tAbZAOHSym1ZEE+Xhx/CZE4pTTDlYRAFXYoBmye88neENVeBkdPWqoto4z0AziT1Wym0Uj4ydNxPMPa6ptDKbXB0eM/fvfXLuhxtmmgLZnCi+OusWyIIhHnRLjHp/HuJzpMUmN9GsPHlOAqBYN6yoJhSVfP8jApy+xnYnaYO47sa8Nffr8Pl0uZ3IUAznDJVdIZlyRuOGnMWXIAL44qQZzKWToB0uHOESM5gWGLWUh+17IaZk+pw9yZuvQvck9CUL/73V97kPBlmnF8dziAwb3TqK1n1GX+k/aS3/EPEh0mqbZSx/C8VjTGZX80rUpFZ7hJEpZSRjapkq7VVOIvf9iK5XMTqkaS1CFFMCRfUaqZ9CSLf+8/XIUzZxPqiTmL8lpqIaXQmIcc/i29M/G64ycLMfSZhOqMp0i0KEOPha3f/d2MG7lFtnTVt0YwfMgVfL6dV+A9qfuiwrz5nAeNDpN0+vswxo9VC9/8kDQWPcmwxZg6SXPQ3Aj07bUfI0acR32LGEdkOQUb84zUPPJwl8HXLMpc8TDJ2RYq+DcLTOkSyMIcFZsIAJtyvLnWwJQJZ7BpnYaUKTJZjqfkvsPNjuLtQlQy42LStEtYvjDJojv3yKXHEOzxun7nPUh0mKQzh1sxbzYQsgM0snQfKB5odIcCIhhkKOl1FEOea0N1gwhyKRrJAo0tq6dS70jVL5vk5Qs7HHkgS74DAWfpWVL40nAip0mSQ0/LMmesWXwWE4dUoiWWhqYan/LlHlmOI2P73+PNEJI+3FaOHs+GUEiZr5Fsj5PK8wJ0bv9zHiQ6TNK5/BCG5GWx70wDSvOpvLKVVHdAmtFs5oKv8PgfIzi412ToYyF6l0nZIZmuk4BNqa7TiIfOVaLXswF8sc3IqULlaVKQJnM/fcYQqAnhMjbSQ7MJoE5L4qlni7FzI4WLhF/1CCbHkPEeYPunPXSYpCtFOl4Yl8bpkjgunQ3TsG10FB3htInu3fdgyfwsUqxpXZHTEk58xmgXzEMiPnRTQzSTwOTJBRg5ohGxMD2QdZEiSdVBgnakNqE6p9LxZu7SrAw27SjHS5NjSAdlHJH/JIg5SnUnpDbyGeNBosMkhUIeJs+rx6EzWTQ2MvzoNpIMG+98eBFDegVRWOhAlx06oujs9g3pD/Eilq/Mbe9sKUDe0CY0NtHe12sYWZL/oasgr/mOQZJkrx2VmwiRqpZS9OtdjGsVTIn0bCkbXOZGJTYV6bKc7z/Og0KHSdKzJmatPI93P5Dkz/xgWKiLNWD6vDNYtTDNPKUxx0SUR+S28fqP4wdX96jcQqgK6BgzMoz93zLsUUFS5PN9gRAks/86fMZQMCk6XNl7Z+HNty9jyfQUMirfSZjMeauaRPKa9xsUDo6h460dBVi8xEIkwlnOmL5zXwsGDDuDwhLmDlnTYVKXZC2dZ78x2oOju6hrSGDshAK8Mjul9jy4oiCVSCBJ4kGKIAlR8vrPx1Cgd2edVhw4Xo2BvStQnM/7lD6gIpokqVwkJIknSWPWZ4wHiA6TZOhxFNUnMP3lDPZ8mcLho0XIG1eBbZ9mkbCZkOUxSFl0o0qzfM6/FRy7DSvm1+PpbuW4dI21DKWg51xvfEoOUmFPPEhkOr3VZwyBLNoFmsMYOuwENr1BP7SCzJEkVi1jSH0li4McR3n7XXYufgV0mCR5OEfTNLz2WgwLV5hYsCqMDW9QEqdFfcl6DGf9D8b0N4B8FZksvqmNitI9IFybqvB0GP16xXDoG/mbs54zPffURTu5Ta4hyV9B/pbXHSQYMleuL8bIAR5qWsKsrcrpXT86r5Oj4yRZ0t1mvjgWx5QZUUyfHUVpBQ1PQSV1z52RJJv1mQ+ky+1FmMwTCJSb6N//ArZ+GFFfaya9P2l8qudiOZjfOIocFf7kb8kvuXZSQVUDRucFceyMgZR0LSQES4fdb4xOiA6T5NpRhrEISus1DBxUh8ULdJzKb0AsyFmvqnuGk9uQpF5nserasqu0jkhi7cJWjB6cREM4BcNOkCQhRpY8sjSy3xiEIkl+p6ep+kmgYd3bpVizxESExbbmSDeE99UJe3TtoeMksf5Ic6ave7cAY0cFMW2cjqulhjykTWPYrEFojNuSJPvsSBKPS1OIfL2vEmOH1yL/pCT4GD2nnupLPEhWb/VbkCQ/RbWRTF5Xrh9sjqHncyWoq/UoHmRTiZDNXNkJi9b20GGSTOaKSwUx9Ol7DPWNwHcHNOz5PI5EyEUqIV89fftwp1ZaGRZlj96e3TF0e+IoPtrJYtOKwSY5ns7QRFUnxav6znG/MQSKPF5DSGJtZlMdfrTlHNasNelB9EBZ5ZV2iDzO2QmL1vbQYZIMN4bN75dgzetZRHUTzXENC6cFEA8BWU0k+O3DnZrdzGs1dfUYObAai2cDwUyWpj4IR1bfY9LWaeNx0lW/BUmMd7mGLGszekpdmYmpo3ahqJT3QsntyAow1SHfZm6TPRN+Y3Q+3DFJjoSdH+oJUWFM4gxz5Y0WBnQvQ9EFk+ahB1HSfn06hBUbwriQH0OymTVSymFesZAiSRq1hnwVsyzyKQJZ/DpWHNFEALNfLcPkiQaq64GMiAQREz730h6k886hSWgjsoaBGXNPY8Ub8h0//sd3FdwxSbIaqjyCs1nWdqRINbMuXttYjeXzZOEtrL5vh86DhBPH6UsWPtiWxbeH4rhYdhF7jmxl7qI38DxZUqc9Vc6Qx1aC8XIsmF+GSSM9VDTEkfFqry+d//w+bgVHilxTJHwWx45Xovtj5Sip6zoqrj3cebhT6/4SJmQPXBxZGnvPt1UYMrINTVGLRmWRKT1Mg8eiFVmLxe2xFCataEPerGP453/5L2zbvFO1aESfy2MwsthXfDWLUXnXMG5cCuWBDDT5MibxVlnEE0/zu5d2IFu0bISR0Uy8OLAIe75gjXSXK7adEXdMEhWAIkk2mMjm+Oaog5emHsHKVQZzR5MqXkHDyt5ql3HQZDKJ2Rl8cRRY8bqHJ/92CGuWn4KeZtYwk8xlOs5dimHIgIuYMCqKs5f5utegen9UBySKUG0a//vxgzRcE2Y1Dh+pxcTnKVzS8jQgvcvn2K6EuyBJjCaS2EKcZLz3cRVeHF2GMpHbrG2k++M5LES9sErukndMUKExCR06YGLRQg0Tp1Ri/aYQNm5pxex5FzFl+lns/CKBplbmIJ6T21TJa7mynM7wJeHV517ag0nlltQzeHVeIb7+XJRgGxz53gafY7sS7jzcyY4fTnJ5+PhYfjPmzgso1SSy2WaSdm0RFvKVMWHKXfnKZtlIIueFaew2NEYc7DqgY+07caxeY+G9dx2Ul1Ms8xxNliR4jmqeSl2le9B5HVmt9b0X1U2gZ0vOInL752SfgovNW5qxfFEYSdNUzya5pmw3/vG5XQ937km2fG+pjbgRxozZhfhsW+5bqfyOvR3UriKf1+8crJ2kzhGSlIdTgDDMnirR8FzPoyiQLrfaydrEWdVOn68L4c49KSvfCNyELduKMT4viBaGqKwkeL9j24EsV9zYrdMhKM+RawvZGmw3wlDZghmvnsUH21uRyEjuFG+jHpeGrd8YXQh3TJKuadj9lXx/QhjlZTZ0NIpG8D32TtAhspQX5TzJpsiQvRDfHyjHlrcp3xl6s2qnEe9NTaKHSN0dOX4JPR5jvbOTeYT5QqQuOkBSxyCdC9Y/4pmszS4cTeD9teXItFEYMizbXqPqTjx0JE2bdBxvromijVJbQ1Ila5F0fsfed0i4E09CVnmkPB9lpQhdcpOQl6vplKhopxXVlXDHJF05a6ItZiPtyqIZP7xa1Wx/NfS+Qq6taih5ckO+Vo2iRjoZbihHkLwvXsa8JF/44TtGF8KdC4dHeGB4RFIXwCOSugAekdQF8IikLoBHJHUBPCKpC+ARSV0Aj0jqAnhEUhfAI5K6AB6R1AXwiKRODw//D2qJ8oHffYmpAAAAAElFTkSuQmCCCEABCCQAAAAYAAAAAhDA2wEAAAADAAAAAAAAAAAAAAAAAAAAG0AAAEAAAAA0AAAAAQAAAAIAAAAAAAC/AAAAvwAA0kIAAKZCAwAAAAAAALMAAACz///RQgAAALMAAACz//+lQiEAAAAIAAAAYgAAAAwAAAABAAAAFQAAAAwAAAAEAAAAFQAAAAwAAAAEAAAAUQAAADRFAAAAAAAAAAAAAGgAAABSAAAAAAAAAAAAAAAAAAAAAAAAAGkAAABTAAAAUAAAACgAAAB4AAAAvEQAAAAAAAAgAMwAaQAAAFMAAAAoAAAAaQAAAFM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z9r33f+f/9//3/9f/9//3//f/9//3//f/9//3//f/9//3//f/9//3//f/9//3//f/9//3//f/9//3//f/9//3//f/9//3//f/9//n/+f/5//3/9f/9//3//f/9//3//f/9//3//f/9//3//f/9//3//f/9//3//f/9//3//f/9//3//f/9//3//f/9//3//f/9//3//f/9//3//f/9//3//f/9//3//f/9//3//f/9//3//f/9//3//f/9//38AAP9//3//f/9//3//f/9//3//f/9/uDleSt93/n//f/9//3//f/9//3//f/9//3//f/9//3//f/9//3//f/9//3//f/9//3//f/9//3//f/9//3//f/9//3//f/9//3//f/9//3/ff/9//3//f/9//3//f/9//3//f/9//3//f/9//3//f/9//3//f/9//3//f/9//3//f/9//3//f/9//3//f/9//3//f/9//3//f/9//3//f/9//3//f/9//3//f/9//3//f/9//3//f/9//3//fwAA/3//f/9//3//f/9//3//f/9//38aYxkp317+e/5//3//f/9//3//f/9//3//f/9//3//f/9//3//f/9//3//f/9//3//f/9//3//f/9//3//f/9//3//f/9//3//f/9//38eZ1tSv3v/f/x//3//f/5//3//f/9//3//f/9//3//f/9//3//f/9//3//f/9//3//f/9//3//f/9//3//f/9//3//f/9//3//f/9//3//f/9//3//f/9//3//f/9//3//f/9//3//f/9//3//f/9/AAD/f/9//3//f/9//3//f/9//3//f95/3Fp9NX9v/H//f/9//3//f/9//3//f/9//3//f/9//3//f/9//3//f/9//3//f/9//3//f/9//3//f/9//3//f/9//3//f/9//3//f/9/+15+Uv97/X//f/9//X//f/9//3//f/9//3//f/9//3//f/9//3//f/9//3//f/9//3//f/9//3//f/9//3//f/9//3//f/9//3//f/9//3//f/9//3//f/9//3//f/9//3//f/9//3//f/9//38AAP9//3//f/9//3//f/9//3//f/9//3/8f5tSnTW/d/9//3//f/9//3//f/9//3//f/9//3//f/9//3//f/9//3//f/9//3//f/9//3//f/9//3//f/9//3//f/9//3//f/9//X/9f/k9vVLfe/9//3//f/9//3//f/9//3//f/9//3//f/9//3//f/9//3//f/9//3//f/9//3//f/9//3//f/9//3//f/9//3//f/9//3//f/9//3//f/9//3//f/9//3//f/9//3//f/9//3//fwAA/3//f/9//3//f/9//3//f/9//3/+f/9//Xv6PZ9W/3//f/9//3//f/9//3//f/9//3//f/9//3//f/9//3//f/9//3//f/9//3//f/9//3//f/9//3//f/9//3//f/9//3//f/9/X2NXJT9r/n/9f/9//3//f/9//3//f/9//3//f/9//3//f/9//3//f/9//3//f/9//3//f/9//3//f/9//3//f/9//3//f/9//3//f/9//3//f/9//3//f/9//3//f/9//3//f/9//3//f/9/AAD/f/9//3//f/9//3//f/9//3//f/9//3//fz1jHEJfa/9//3/+f/9//n//f/9//3/+f/1/33f/Vn5KX0Z/Un9v/3/+f/9//3//f/9//3/+f/9//3//f/9//3//f/9//3//f/9//3//e51SHUb/e/5//n//f/9//3//f/9//3//f/9//3//f/9//3//f/9//3//f/9//3//f/9//3//f/9//3//f/9//3//f/9//3//f/9//3//f/9//3//f/9//3//f/9//3//f/9//3//f/9//38AAP9//3//f/9//3//f/9//3//f/9//3//f/9//3ubTrs1X2v8f99//n/9f/9//n/+f997/14eQts5XUqdTvk9+Tm+Vr93/3v+f/9//3//f/9//3//f/9//3//f/9//3//f/9//3//f/9/3nsaPr9a/X/+f/9//3//f/9//3//f/9//3//f/9//3//f/9//3//f/9//3//f/9//3//f/9//3//f/9//3//f/9//3//f/9//3//f/9//3//f/9//3//f/9//3//f/9//3//f/9//3//fwAA/3//f/9//3//f/9//3//f/9//3//f/9//3/+e9932Dk/Rvx7/3//f/9//3//f/57H1s/RjglOEr/f/5//38+Z3oxnTVfZ/x//3//f/9//3//f/9//3//f/9//3//f/9//3//f/9//3/8e/xenznee/9//3//f/9//3//f/9//3//f/9//3//f/9//3//f/9//3//f/9//3//f/9//3//f/9//3//f/9//3//f/9//3//f/9//3//f/9//3//f/9//3//f/9//3//f/9//3//f/9/AAD/f/9//3//f/9//3//f/9//3//f/9//3//f/5//3v7Wp0t33f9f/9//3/9f/57Hls9Nvg1JgR1Uv9//3//f/9/Xmu7Nb41n2/+e/9//n//f/9//3//f/9//3//f/9//3//f/9//3//f/1//396Mb9a/Xv/f/9//3//f/9//3//f/9//3//f/9//3//f/9//3//f/9//3//f/9//3//f/9//3//f/9//3//f/9//3//f/9//3//f/9//3//f/9//3//f/9//3//f/9//3//f/9//38AAP9//3//f/9//3//f/9//3//f/9//3//f/9//n//f/9/fEoeRv5//3//f/57X2efUh5feWcUX/17/3//f/9//3/9f9t3G0KfNb5z/Hv/f/9//3//f/9//3//f/9//3//f/9//3//f/5//3//fxxjGyWfb/9//3//f/9//3//f/9//3//f/9//3//f/9//3//f/9//3//f/9//3//f/9//3//f/9//3//f/9//3//f/9//3//f/9//3//f/9//3//f/9//3//f/9//3//f/9//3//fwAA/3//f/9//3//f/9//3//f/9//3/9f/9//3//f/9//3+fbzstP2v+f/57PVtdRj5nnnvff/9//3v/e/9//n//f/9//n/cdxs+vzWfc/97/3//f/9//3//f/9//3//f/9//3//f/9//3/ff/x//3sZPlxC/3//f/9//3//f/9//3//f/9//3//f/9//3//f/9//3//f/9//3//f/9//3//f/9//3//f/9//3//f/9//3//f/9//3//f/9//3//f/9//3//f/9//3//f/9//3//f/9/AAD/f/9//3//f/9//3//f/9//3//f/9//3//f/9//3//f/5/ek5fSv9733fcQd97/3//f/9//3//f/9//3//f/9//3//f/5/nHN8Nf9B/3f3e/9/33/+f/9//3//f/9//3//f/9//3//f/9//n//f39ztjlfa/9//3/+f99//X//f/9//3//f/9//3//f/9//3//f/9//3//f/9//3//f/9//3//f/9//3//f/9//3//f/9//3//f/9//3//f/9//3//f/9//3//f/9//3//f/9//38AAP9//3//f/9//3//f/9//3//f/9//3//f/9//3//f/9//39ea1cpn3P+Xr5av3vfe/5//3//f/9//3//f/9//3//f/9//n//f91aOCW9Uv57/3//f/5//3//f/9//3//f/9//3//f/9//3//f/9//395Ul9K/nv/f/9//3//f/9//3//f/9//3//f/9//3//f/9//3//f/9//3//f/9//3//f/9//3//f/9//3//f/9//3//f/9//3//f/9//3//f/9//3//f/9//3//f/9//3//fwAA/3//f/9//3//f/9//3//f/9//3//f/9//3//f/9//3//f/97ekqdNd89f2v/f/9//3//f/9//3//f/9//3//f/9//3//f/9//3/7Wpw1H2f+f/x//3//f/9//3//f/9//3//f/9//3//f/5//3//f753Wimfc/1//3/9f/9//3//f/9//3//f/9//3//f/9//3//f/9//3//f/9//3//f/9//3//f/9//3//f/9//3//f/9//3//f/9//3//f/9//3//f/9//3//f/9//3//f/9/AAD/f/9//3//f/9//3//f/9//3//f/9//3//f/9//3//f/1//n+ea3wt/kE8Y793/3/+f/9//3//f/9//3//f/9//3//f/9//3/7f/5/HUZ+Nb5z/n//f/9//n//f/9//3//f/9//3//f/9//3/+f/9//n97Sh9G/nv/e/9//n//f/9//3//f/9//3//f/9//3//f/9//3//f/9//3//f/9//3//f/9//3//f/9//3//f/9//3//f/9//3//f/9//3//f/9//3//f/9//3//f/9//38AAP9//3//f/9//3//f/9//3//f/9//3//f/9//3//f/9//3/9fx5f/jn+PX9r/3//f/9//3//f/9//3//f/9//3//f/9//3//f/5//n9/c3ktnlL/f/9//3//f/9//3//f/9//3//f/9//3//f/9//3//f3xrvTU/Y/9//3//f/9//3//f/9//3//f/9//3//f/9//3//f/9//3//f/9//3//f/9//3//f/9//3//f/9//3//f/9//3//f/9//3//f/9//3//f/9//3//f/9//3//fwAA/3//f/9//3//f/9//3//f/9//3//f/9//3//f/9//3/ff/9/PUY/Qj1CX07ff/9//n//f/9//3//f/9//3//f/9//3//f/9//3//f/1/PV9dKd9e/n//f/9//3//f/9//3//f/9//3//f/9//3//f/9//XtaRn8xnW/7f99//3//f/9//3//f/9//3//f/9//3//f/9//3//f/9//3//f/9//3//f/9//3//f/9//3//f/9//3//f/9//3//f/9//3//f/9//3//f/9//3//f/9/AAD/f/9//3//f/9//3//f/9//3//f/9//3//f/9//3//f/5/nmv/Pb5aG2O7Mb9S/Hv/f/9//3//f/9//3//f/9//3//f/9//3//f/9//3/9fx1GOyV/a/97/n/+f/9//3//f/9//n//f/9//3//f/9//3/+f75zmC1fTv1//3//f/9//3//f/9//3//f/9//3//f/9//3//f/9//3//f/9//3//f/9//3//f/9//3//f/9//3//f/9//3//f/9//3//f/9//3//f/9//3//f/9//38AAP9//3//f/9//3//f/9//3//f/9//3//f/9//3//f/9//n+6Th9C33v/f/1WmC1/a/9//3//f/9//3//f/9//3//f/9//3//f/9//3//f/9/nm+6Nf4933v+f/9//3//f/9//3/+f/9//3//f/9//3//f/9//XscX1stP2v+f/9//n//f/9//3/+f/9//3//f/9//3//f/9//3//f/9//3//f/9//3//f/9//3//f/9//3//f/9//3//f/9//3//f/9//3//f/9//3//f/9//3//fwAA/3//f/9//3//f/9//3//f/9//3//f/9//3//f/9//3//fzk+n1L/f/9/3HMZPh5G/3/9f/9//3//f/9//3//f/9//3//f/9//3//f/9//3/9f59vvjXfXv9//3//f/9//3//f/9//3//f/9//3//f/9//3//f/97ekreQf9//n//f/9//3//f/5//3//f/9//3//f/9//3//f/9//3//f/9//3//f/9//3//f/9//3//f/9//3//f/9//3//f/9//3//f/9//3//f/9//3//f/9/AAD/f/9//3//f/9//3//f/9//3//f/9//3//f/9//3//f793HDoeX55z/3/8e5lOXS1fa/9//3//f/9//3//f/9//3//f/9//3//f/9//3/+f/9//395Tp01n3P/f/9//3//f/9//3//f/9//3//f/9//3/+f/9//3+ab1otf2v/f/9//3//f/9//n//f/9//3//f/9//3//f/9//3//f/9//3//f/9//3//f/9//3//f/9//3//f/9//3//f/9//3//f/9//3//f/9//3//f/9//38AAP9//3//f/9//3//f/9//3//f/9//3//f/9//3//f/9/f2u+MX5nPWf+f/9//3s2JR9G33v/f/9//3//f/9//3//f/9//3//f/9//3//f/5//3//f/572jm9Nb97/3//f/9//3//f/9//3//f/9//3//f/9//3//f/9/u07eOb97/3/+f/9//3//f/9//3//f/9//3//f/9//3//f/9//3//f/9//3//f/9//3//f/9//3//f/9//3//f/9//3//f/9//3//f/9//3//f/9//3//fwAA/3//f/9//3//f/9//3//f/9//3//f/9//3//f/9//389Y78tHFs/b9t//3//exY+/SDfXv5//3//f/9//3//f/9//3//f/9//3//f/9//3/+f/9//387Xzwpn1b/f/9//n/+f/5//3//f/9//3//f/9//3/5f/t/33v+czolf1bff/1//n//f/9//3//f/9//3//f/9//3//f/9//3//f/9//3//f/9//3//f/9//3//f/9//3//f/9//3//f/9//3//f/9//3//f/9//3//f/9/AAD/f/9//3//f/9//3//f/9//3//f/9//3//f/9//3//fx1n/z38e/5//3//f/9/vHdYMV0tv3P+e/9//3//f/9//3//f/9//3//f/l//n//f/9//n//f99/OUp7Nd93/n//f/9//3//f/9//3//f/9//3//f/9//3//f/9/m1ZdKX9r/nv/f/x//3//f/9//3//f/9//3//f/9//3//f/9//3//f/9//3//f/9//3//f/9//3//f/9//3//f/9//3//f/9//3//f/9//3//f/9//38AAP9//3//f/9//3//f/9//3//f/9//3//f/9//3//f/9//WK/Nf57/3//f/9//n//f59zVy2ZMb9z/3//f/9//3//f/9//n//f/9/+3/9f/9//n/+f/5//39/c9k5Pkr/e/9//n/+f/9//3//f/9//3//f/9//3//f/9//3/fe9o5HkL/e/9//3/9f/9//3//f/9//3//f/9//3//f/9//3//f/9//3//f/9//3//f/9//3//f/9//3//f/9//3//f/9//3//f/9//3//f/9//3//fwAA/3//f/9//3//f/9//3//f/9//3//f/9//3//f/9//3+fc50x33f/f/9//n//f/9//3+bb/Qg/kX/f/9//3/+f/9//3//f/tePmf/f/9//3//f/9//3//f/9/GmNeMT9r/3//f/9//3//f/9//3//f/9//3//f/9//3//f/9/vXOaMZ9W/3//f/x//3//f/9//3//f/9//3//f/9//3//f/9//3//f/9//3//f/9//3//f/9//3//f/9//3//f/9//3//f/9//3//f/9//3//f/9/AAD/f/9//3//f/9//3//f/9//3//f/9//3//f/9//3//f55zujF/a/9//3/+f/5//3/9f/1/3V73IF9n/3//f/9//3//f/5/Nz6aMf97/3//f/9//3//f/9//3//f9w9/0H+e/9//X//f/9//3//f/9//3//f/9//3//f/9//3/+f/xeXi2fb/9//n//f/9//3//f/9//3//f/9//3//f/9//3//f/9//3//f/9//3//f/9//3//f/9//3//f/9//3//f/9//3//f/9//3//f/9//38AAP9//3//f/9//3//f/9//3//f/9//3//f/9//3//f/9//38bPv9e/3//f/5//3//f/9//n//fxlC2jXfd/9//3//f/9//3/dVp8xH2P/f/9//3//f/9//3//f/5/Pmc7JR9b/3//f/9//3//f/9//3//f/9//3//f/9//3//f/9/33u7MR5C33v/f/9//3//f/9//3//f/9//3//f/9//3//f/9//3//f/9//3//f/9//3//f/9//3//f/9//3//f/9//3//f/9//3//f/9//3//fwAA/3//f/9//3//f/9//3//f/9//3//f/9//3//f/9//3/+f71SvjXfe/5//3//f/9//3//f/5/3Xc2ITtG/3v/f/9//3/9f35n3TXeNX5r/3//f/9//3//f/9//X/9e1tGXy2fc95//3//f/9//3//f/9//3//f/9//3//f/9//3/+f3xnOyV/Uv9//3//f/9//3//f/9//3//f/9//3//f/9//3//f/9//3//f/9//3//f/9//3//f/9//3//f/9//3//f/9//3//f/9//3//f/9/AAD/f/9//3//f/9//3//f/9//3//f/9//3//f/9//3//f/9/fGteKZ9z/X//f/9//n//f/5//3/+fz5n+RzfVv97/3//f/9/3nt+Tp4xXkb/f/9//3//f/9//3//f/1/nW+dMR5G/3v/f/9//3//f/9//3//f/9//3//f/9//3//f/9//n++Vnstf2v/f/9//3//f/9//3//f/9//3//f/9//3//f/9//3//f/9//3//f/9//3//f/9//3//f/9//3//f/9//3//f/9//3//f/9//38AAP9//3//f/9//3//f/9//3//f/9//3//f/9//3//f/9/3n/9e5ot/1r8f/1//n/+f/5//3//f/9//3/cPZ4U/178e/5//3//f/9a/z2fMX9v/3//f/1//3//f/9//3/9f7pS/CBfa/5//n/+f/9//3//f/9//3//f/9//3//f/9//n//f/97OUL+Qd9//X/+f/9//3/+f/9//3//f/9//3//f/9//3//f/9//3//f/9//3//f/9//3//f/9//3//f/9//3//f/9//3//f/9//3//fwAA/3//f/9//3//f/9//3//f/9//3//f/9//3//f/9//3//f/9/+1qaNZ93/X//f/9//3//f/9//3/9f15rey07Jb9z/3v/f/t/nXNdSr4xn1L/f/9//X/+f/9//3//f/1/33f9QT5G/3//f/5//n//f/9//3//f/9//3//f/9//n/+f/9/+397az0tH2f/f/1//3//f/9//3//f/9//3//f/9//3//f/9//3//f/9//3//f/9//3//f/9//3//f/9//3//f/9//3//f/9//3//f/9/AAD/f/9//3//f/9//3//f/9//3//f/9//3//f/9//3//f/x//3+6c3kxvz3fd/9//n/8f/x//H/9f/5//X86XzolnjFeY/53/H/ce79zGz4dPl9r/3v+f/5//3//f/x//n//fzxjXClfa/97/3/9f/9//3//f/9//3//f/9//3//f/5//3/7f/5/HEbcOd93/3//f/9//3//f/9//3//f/9//3//f/9//3//f/9//3//f/9//3//f/9//3//f/9//3//f/9//3//f/9//3//f/9//38AAP9//3//f/9//3//f/9//3//f/9//3//f/9//3//f/9//n//f/5/n2/bOdk5P2vfe/9//3v/f/97/3//e/97vlKfMXopP2fff/9/33u+Tr9SfUr/e/9//3//f/9//3//f/1//nteRh5C/3v/e/9//3//f/9//3//f/9//3//f/9//3/9f/9//3++c1gpPkbfe/5//3//f/9//3//f/9//3//f/9//3//f/9//3//f/9//3//f/9//3//f/9//3//f/9//3//f/9//3//f/9//3//fwAA/3//f/9//3//f/9//3//f/9//3//f/9//3//f/9//3//f/5//3/+f7xvHUJ9MXsx/T1fTn9SX05dSl5KPkZeSlolXik7JdxBfFafUl5GHz6dMZ9Ov3P/f/9//H//f/9/+nufa55GfzGcMV9n33f/f/9//3//f/9//3//f/9//3/+f/1/33//f/t7nE77IB9j/Xv+f/9//3//f/9//3//f/9//3//f/9//3//f/9//3//f/9//3//f/9//3//f/9//3//f/9//3//f/9//3//f/9/AAD/f/9//3//f/9//3//f/9//3//f/9//3//f/9//3//f/9//3//f/9//3/+f/13XGd7TltKW0pbSntGO0L6OX1K/DkYHVwlfS3dVjxCXUZcJdoxGyG8NVxK/16fd/9/fGt8Sr0xHjo8Qn0tn068Uv1en3f9f/9//3/+f/9//3//f/9//n/+f/1//n/edzpCei3fd/5//3//f/9//3//f/9//3//f/9//3//f/9//3//f/9//3//f/9//3//f/9//3//f/9//3//f/9//3//f/9//38AAP9//3//f/9//3//f/9//3//f/9//3//f/9//3//f/9//3//f/9//3//f/9//n//f/9//n/8f/x//n/+f/57/3v+e3xOfC27Nf9i+3/8ezpCHl8dW7s1v1a5NVkpnDXePbxWvW/+e7tzeC0+Rn9rWkp2MXs13lpda953/3/+e/9//3//f/9//3//f/9/3XO4NV5O/n/+f/9//n//f/9//3//f/9//3//f/9//3//f/9//3//f/9//3//f/9//3//f/9//3//f/9//3//f/9//3//fwAA/3//f/9//3//f/9//3//f/9//3//f/9//3//f/9//3//f/9//3//f/9//3//f/9//3//f/9//3//f/9//3//f/9/v3O7NXst/kGfc/1/3Fq/Of97Gj7fVv9/v2/cVl9r/3//f/9//3/fWj0pv3P8e/9//FraOdwgfzH/Yv9//Xf+f/5//n/+f/5//3//fz1nGym+c/5//3//f/5//3//f/9//3//f/9//3//f/9//3//f/9//3//f/9//3//f/9//3//f/9//3//f/9//3//f/9/AAD/f/9//3//f/9//3//f/9//3//f/9//3//f/9//3//f/9//3//f/9//3//f/1//n/+f/9//3//f/9//3//f/9//3//f11rXyk8Qr85v3ffe3ox/l5dZ50xP2P/e/57/n//f/5/+3//f713mzUeRv5/3nv9e953fWtZSjkp3z3eWl5nv3f+e/9//nv/f/9//3/7PV1G/nv/f/9//3/+f/9//3//f/9//3//f/9//3//f/9//3//f/9//3//f/9//3//f/9//3//f/9//3//f/9//38AAP9//3//f/9//3//f/9//3//f/9//3//f/9//3//f/9//3//f/9//3//f/9//3//f/9//3//f/9//3/+f/9//n/+f/1//n8aOj46nkY+Qv97OWM5KV9rnE58LXxz/n//f/5//n//f/9//X85X30x/2L9f/9//3/9f/9/vXf5Wts5WS1ZLdw5HUJfa997/n//f/53mCleSt9//3//f/9//3//f/9//3//f/9//3//f/9//3//f/9//3//f/9//3//f/9//3//f/9//3//f/9//3//fwAA/3//f/9//3//f/9//3//f/9//3//f/9//3//f/9//3//f/9//3//f/9//3//f/9//3//f/9//3//f/9//3//f/9//3/+f59vujF+Rjs6vFr9e91anDXec1hC/j3fc/9//3/9f/1//3/7f/x/Pk5eMX1n/n//f/9//3//f/9//3//f79zPmd5TnQtHkL+Yt97+3scX7cY317/f/9//X/+f/9//3//f/9//3//f/9//3//f/9//3//f/9//3//f/9//3//f/9//3//f/9//3//f/9/AAD/f/9//3//f/9//3//f/9//3//f/9//3//f/9//3//f/9//3//f/9//3//f/9//3//f/9//3//f/9//3//f/9//3//f/9//397Th0+X2PbPf9//3/XOZ5W33fcOT5j/n//f99//n//f/9//3+fc9Y1XUb/f/5//3//f/5//3//f/9//3//f/9/v3McQlopXUr/f/97m058Mb97/3//f/1//3//f/9//3//f/9//3//f/9//3//f/9//3//f/9//3//f/9//3//f/9//3//f/9//38AAP9//3//f/9//3//f/9//3//f/9//3//f/9//3//f/9//3//f/9//3//f/9//3//f/9//3//f/9//3//f/9//3//f/9//3/+f55vW0b/WjpGv17/f31rezUeYxtfnTWfd/t//n/+f/5//3/+f/1/u1Y9LT9v+3//f/9//X//f/9//3//f/9//3//f99711q5OR5G33e9b3gtXk7/f/9//3//f/9//3//f/9//3//f/9//3//f/9//3//f/9//3//f/9//3//f/9//3//f/9//3//fwAA/3//f/9//3//f/9//3//f/9//3//f/9//3//f/9//3//f/9//3//f/9//3//f/9//3//f/9//3//f/9//3//f/9//3//f/5//3+/cztGPmO/PV9r/38dX/pBHlv+Ur1OXmP9Wv9en3P/f/57/n/ffxxGvj3+f/9//3/+f/9//3//f/9//3//f/9//3/9f79z3D38Ob9zXGddLd9e/3//f/9//3//f/9//3//f/9//3//f/9//3//f/9//3//f/9//3//f/9//3//f/9//3//f/9/AAD/f/9//3//f/9//3//f/9//3//f/9//3//f/9//3//f/9//3//f/9//3//f/9//3//f/9//3//f/9//3//f/9//3//f/9//3/9f/5/XmveWrxSnDW/d/9/PmeeNd81PyU9HRo62jE4LZs13179d/t/d2sYJR9j/3/9f/9//3//f/9//3//f/9//3//f/9//n/dd9s5Wy1fa55O1xhfZ/9//3//f/9//3//f/9//3//f/9//3//f/9//3//f/9//3//f/9//3//f/9//3//f/9//38AAP9//3//f/9//3//f/9//3//f/9//3//f/9//3//f/9//3//f/9//3//f/9//3//f/9//3//f/9//3//f/9//3//f/5//3//f/5//H//f55S33f2Od1e/3/+f3xzGEaULZ5Ov3f9f593m1LUGF9Kv3f+f1xGnzn/e/x//3//f/9//3//f/9//3//f/9//3//f/9/v3f5Pbw533P6Nf89/3//f/9//3//f/9//3//f/9//3//f/9//3//f/9//3//f/9//3//f/9//3//f/9//3//fwAA/3//f/9//3//f/9//3//f/9//3//f/9//3//f/9//3//f/9//3//f/9//3//f/9//3//f/9//3//f/9//3//f/9//3//f/9//3/+f/9/W2seY3tnWi3fe/57/X/+f/5/G2Ofd/5//3/+f1xn+z38Pb9WnmsXIf5e/n//f/5//3//f/9//3//f/9//3//f/9//3//f9972T2+Vp9nmS1eZ/1//n//f/9//3//f/9//3//f/9//3//f/9//3//f/9//3//f/9//3//f/9//3//f/9/AAD/f/9//3//f/9//3//f/9//3//f/9//3//f/9//3//f/9//3//f/9//3//f/9//3//f/9//3//f/9//3//f/9//3//f/9//3//f/9//3/ffzljv3NbRn1O/3/+f/9//3//f31v33//f/9//3//e/5aeSm+Vh9CnC2/c/9//3//f/9//3//f/9//3//f/9//3//f/9//3+ed9s5v1Z6Y3otv3f/f/5//3//f/9//3//f/9//3//f/9//3//f/9//3//f/9//3//f/9//3//f/9//38AAP9//3//f/9//3//f/9//3//f/9//3//f/9//3//f/9//3//f/9//3//f/9//3//f/9//3//f/9//3//f/9//3//f/9//3//f/9//3//f/9/mW86Rj9n2zl/b/9//3//f/9//3//f/9//3/+f/97/39fZ7w1XSl/LT1C/3v/f/9//3//f/9//3//f/9//3//f/9//3/9f/5/3Vp6LT9jGTo+Sv9//Xv/f/9//n/+f/9//3//f/9//3//f/9//3//f/9//3//f/9//3//f/9//3//fwAA/3//f/9//3//f/9//3//f/9//3//f/9//3//f/9//3//f/9//3//f/9//3//f/9//3//f/9//3//f/9//3//f/9//3//f/9//3//f/9//3//f15rfk69Of89/3//f/9//3//f/9//3//f/5//3//f/9/fmsdPl8pfimfa/97/3//f/9//3//f/9//3//f/9//3//f/9//n//f/1e/kE+Y5wxX2f/e/9//3/+f/9//3//f/9//3//f/9//3//f/9//3//f/9//3//f/9//3//f/9/AAD/f/9//3//f/9//3//f/9//3//f/9//3//f/9//3//f/9//3//f/9//3//f/9//3//f/9//3//f/9//3//f/9//3//f/9//3//f/9//3/+f/5//3/cXr41OyFfa/9//3//f/9//3//f/9//3//f/9//3/7f51v+zk8JR0+/3v/f/9//3//f/9//3//f/9//3//f/9//3/+f/1//396Tj1GOz5aKZ9v/3/+f/9//3//f/9//3//f/9//3//f/9//3//f/9//3//f/9//3//f/9//38AAP9//3//f/9//3//f/9//3//f/9//3//f/9//3//f/9//3//f/9//3//f/9//3//f/9//3//f/9//3//f/9//3//f/9//3//f/9//3//f/9//3/+f/9/eUa7LZ9v/3//f/9//3//f/9//3//f/9//3//f79//n/8dxk+2BgfZ/9//3//f/9//3//f/9//3//f/9//3//f/9//3/+f/57Fj5+Rv45vzn/e/t//n//f/9//3//f/9//3//f/9//3//f/9//3//f/9//3//f/9//3//fwAA/3//f/9//3//f/9//3//f/9//3//f/9//3//f/9//3//f/9//3//f/9//3//f/9//3//f/9//3//f/9//3//f/9//3//f/9//3//f/9//3//f/9//3//f/9//3//f/9//3//f/9//3//f/9//3//f/9//3/+f/x/3XuXNTwtn3P/f/x//H//f/9//3//f/9//3//f/9//3//f/9//388a3ktnkqbLR9f/n//f/5//3//f/9//n/9f/9//3//f/9//3//f/9//3//f/9//3//f/9/AAD/f/9//3//f/9//3//f/9//3//f/9//3//f/9//3//f/9//3//f/9//3//f/9//3//f/9//3//f/9//3//f/9//3//f/9//3//f/9//3//f/9//3//f/9//3//f/9//3//f/9//3//f/9//3//f/9//3//f/9//n//f15rOSn+Pd93/n//f/9//3//f/9//3//f/9//3//f/9//3//f99/mU7fOV9G2jXfe/5//3//f/9//3//f/5//3//f/9//3//f/9//3//f/9//3//f/9//38AAP9//3//f/9//3//f/9//3//f/9//3//f/9//3//f/9//3//f/9//3//f/9//3//f/9//3//f/9//3//f/9//3//f/9//3//f/9//3//f/9//3//f/9//3//f/9//3//f/9//3//f/9//3//f/9//3//f/9//3//f/9//3+cUr0xPELfe/9//n/+f/9//3//f/9//3//f/9//3//f/9//3/edxk+vjX9Pb5a/H/9f/9//3//f/9//3//f/9//3//f/9//3//f/9//3//f/9//3//fwAA/3//f/9//3//f/9//3//f/9//3//f/9//3//f/9//3//f/9//3//f/9//3//f/9//3//f/9//3//f/9//3//f/9//3//f/9//3//f/9//3//f/9//3//f/9//3//f/9//3//f/9//3//f/9//3//f/9//n//f/9//3/9f/9/WkI9KX9O/3/+f/9//3//f/9//3//f/9//3//f/9//3//f/9/3Hf5Of89PkKfc/9//3//f/9//3//f/9//3//f/9//3//f/9//3//f/9//3//f/9/AAD/f/9//3//f/9//3//f/9//3//f/9//3//f/9//3//f/9//3//f/9//3//f/9//3//f/9//3//f/9//3//f/9//3//f/9//3//f/9//3//f/9//3//f/9//3//f/9//3//f/9//3//f/9//3//f/9//3//f/9//3/+f/5//3+fb7o1fCn/Wv97/3//f/9//3//f/9//3//f/9//3//f/9//3//f1tney2fTr5S33v/f/9//3//f/9//3//f/9//3//f/9//3//f/9//3//f/9//38AAP9//3//f/9//3//f/9//3//f/9//3//f/9//3//f/9//3//f/9//3//f/9//3//f/9//3//f/9//3//f/9//3//f/9//3//f/9//3//f/9//3//f/9//3//f/9//3//f/9//3//f/9//3//f/9//3//f/9//3//f/5//3//f/9/O2P/OR4hf2v9f/9//3//f/9//3//f/9//3//f/9//3//f/5//nu7Tn8tf0ofY/9//3/+f/9//n//f/9//3//f/9//3//f/9//3//f/9//3//fwAA/3//f/9//3//f/9//3//f/9//3//f/9//3//f/9//3//f/9//3//f/9//3//f/9//3//f/9//3//f/9//3//f/9//3//f/9//3//f/9//3//f/9//3//f/9//3//f/9//3//f/9//3//f/9//3//f/9//3//f/9//3//f/9//3/be31OPin/Pf9z/3//f/9//3/+f/1//3//f/9//3//f/9//3//f/971zm9Nb9Sv2//e/9//3//f/9//3//f/9//3//f/9//3//f/9//3//f/9/AAD/f/9//3//f/9//3//f/9//3//f/9//3//f/9//3//f/9//3//f/9//3//f/9//3//f/9//3//f/9//3//f/9//3//f/9//3//f/9//3//f/9//3//f/9//3//f/9//3//f/9//3//f/9//3//f/9//3//f/9//3//f/9//3//f/9/f2+7NVspX2f+e/1//X//f/9//3//f/9//3//f/9//3//f/9//39/azchv04fW/97/3//f/9//3//f/9//3//f/9//3//f/9//3//f/9//38AAP9//3//f/9//3//f/9//3//f/9//3//f/9//3//f/9//3//f/9//3//f/9//3//f/9//3//f/9//3//f/9//3//f/9//3//f/9//3//f/9//3//f/9//3//f/9//3//f/9//3//f/9//3//f/9//3//f/9//3//f/9//3/+f/9//3//f5pOuzUfQv97/H/8f/9//3//f/9//3//f/9//3//f/9//3//f/97e056KR0+f2v/f/9//3//f/9//3//f/9//3//f/9//3//f/9//3//fwAA/3//f/9//3//f/9//3//f/9//3//f/9//3//f/9//3//f/9//3//f/9//3//f/9//3//f/9//3//f/9//3//f/9//3//f/9//3//f/9//3//f/9//3//f/9//3//f/9//3//f/9//3//f/9//3//f/9//3//f/9//3//f/9//n//f/9//nucUl4xf3P/f/9//3//f/9//3//f/9//3//f/9//3//f/5//3//f75WnTEeQt97/3//f/9//3//f/9//3//f/9//3//f/9//3//f/9/AAD/f/9//3//f/9//3//f/9//3//f/9//3//f/9//3//f/9//3//f/9//3//f/9//3//f/9//3//f/9//3//f/9//3//f/9//3//f/9//3//f/9//3//f/9//3//f/9//3//f/9//3//f/9//3//f/9//3//f/9//3//f/9//3//f/9//n/9f793djHeWt9//3//f/9//n//f/9//3//f/9//n//f/9//3/+f/9/3nvcPRsh/1r/e/9//3//f/9//3//f/9//3//f/9//3//f/9//38AAP9//3//f/9//3//f/9//3//f/9//3//f/9//3//f/9//3//f/9//3//f/9//3//f/9//3//f/9//3//f/9//3//f/9//3//f/9//3//f/9//3//f/9//3//f/9//3//f/9//3//f/9//3//f/9//3//f/9//3//f/9//3//f/9//3/9f/9//397a95z/3//f/9//3//f/9//3//f/9//3/+f/9//3//f/9//3/7f19vXy1aKd9z/3v/f/9//3//f/9//3//f/9//3//f/9//3//fwAA/3//f/9//3//f/9//3//f/9//3//f/9//3//f/9//3/+f/5//n//f/9//3//f/9//3//f/9//3//f/9//3//f/9//3//f/9//3//f/9//3//f/9//3//f/9//3//f/9//3//f/9//3//f/9//3//f/9//3//f/9//3//f/9//3//f/9//3//f/9//3//f/9//3//f/9//3//f/9//3//f/9//3//f/9//3//f/5//39aQl4p32L+f/9//3//f/9//3//f/9//3//f/9//3//f/9/AAD/f/9//3//f/9//3//f/9//3//f/9//3//f/9//3//f/9//3//f/9//3//f/9//3//f/9//3//f/9//3//f/9//3//f/9//3//f/9//3//f/9//3//f/9//3//f/9//3//f/9//3//f/9//3//f/9//3//f/9//3//f/9//3//f/9//3//f/9//3//f/9//3//f/9//3//f/9//3//f/9//3//f/9//3//f/9//3//f59ruTF8Tv5//3//f/9//3//f/9//3//f/9//3//f/9//38AAP9//3//f/9//3//f/9//3//f/9//3//f/9//3//f/9//3//f/9//3//f/9//3//f/9//3//f/9//3//f/9//3//f/9//3//f/9//3//f/9//3//f/9//3//f/9//3//f/9//3//f/9//3//f/9//3//f/9//3//f/9//3//f/9//3//f/9//3//f/9//3//f/9//3//f/9//3//f/9//3//f/9//3//f/9//3//f/9//nv/e/97/3//f/9//3//f/9//3//f/9//3//f/9//3//fwAA/3//f/9//3//f/9//3//f/9//3//f/9//3//f/9//3//f/5//3/+f/9//n//f/9//3//f/9//3//f/9//3//f/9//3//f/9//3//f/9//3//f/9//3//f/9//3//f/9//3//f/9//3//f/9//3//f/9//3//f/9//3//f/9//3//f/9//3//f/9//3//f/9//3//f/9//3//f/9//3//f/9//3//f/9//3//f/9//3//f/5//3//f/9//3//f/9//3//f/9//3//f/9//3//f/9/AAD/f/9//3//f/9//3//f/9//3//f/9//3//f/9//3//f/5//3//e/9//3v/f/9//3//f/9//3//f/9//3//f/9//3//f/9//3//f/9//3//f/9//3//f/9//3//f/9//3//f/9//3//f/9//3//f/9//3//f/9//3//f/9//3//f/9//3//f/9//3//f/9//3//f/9//3//f/9//3//f/9//3//f/9//3//f/9//3//f/9//3/+f/9//3//f/9//3//f/9//3//f/9//3//f/9//38AAEwAAABkAAAAAAAAAAAAAABoAAAAUgAAAAAAAAAAAAAAaQAAAFMAAAApAKoAAAAAAAAAAAAAAIA/AAAAAAAAAAAAAIA/AAAAAAAAAAAAAAAAAAAAAAAAAAAAAAAAAAAAAAAAAAAiAAAADAAAAP////9GAAAAHAAAABAAAABFTUYrAkAAAAwAAAAAAAAADgAAABQAAAAAAAAAEAAAABQAAAA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R3VodEd19RwBDzsAAACo0xkA0dYeAwAAAAD1HAEPzAAAAICBsALh1h4D/yIA4X/kAMApAAAAAAAAAN8BACAAAAAgOACKAWTTGQCI0xkA9RwBD1NlZ29lIFVJAFgdA1gAAAAAAAAA/FgdAxIAAACAgbACxNMZAFNlZ29lIFVJAAAZABIAAADMAAAAgIGwAo9SHQPMAAAAAQAAAAAAAADE0xkAItIeAzjUGQDMAAAAAQAAAAAAAADc0xkAItIeAwAAGQDMAAAAtNUZAAEAAAAAAAAAmNQZAAbQHgNQ1BkA7hwB5gEAAAAAAAAAAgAAAAjbRgAAAAAAAQAACO4cAeZkdgAIAAAAACUAAAAMAAAAAwAAABgAAAAMAAAAAAAAAhIAAAAMAAAAAQAAAB4AAAAYAAAAvQAAAAQAAAD3AAAAEQAAAFQAAACIAAAAvgAAAAQAAAD1AAAAEAAAAAEAAACrCg1CchwNQr4AAAAEAAAACgAAAEwAAAAAAAAAAAAAAAAAAAD//////////2AAAAAxADYALgAwADEALgAyADAAMQA4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LACAFAZBwAABAAAAAQAAAAAAAAAAABTAGkAZwBuAGEAdAB1AHIAZQBMAGkAbgBlAAAApJ8eA6aeHgMAR+YFDJxTA8AzDQQAzZgAAAAEAKzdGQBE9yQDIPixAvwxHgNh9yQD35jnUUDeGQABAAQAAAAEAIC+bwDCAQAAAAAEAAAAGQDmDicDADefAgDNmABA3hkAQN4ZAAEABAAAAAQAEN4ZAAAAAAD/////1N0ZABDeGQD8MR4DHxAnA2Ob51EAABkAIPixAoCS5wUAAAAAMAAAACTeGQAAAAAAolodAwAAAACABDsAAAAAANDU5wUI3hkARFkdAzST5wXD3hkAZHYACAAAAAAlAAAADAAAAAQAAAAYAAAADAAAAAAAAAISAAAADAAAAAEAAAAWAAAADAAAAAgAAABUAAAAVAAAAAoAAAA3AAAAHgAAAFoAAAABAAAAqwoNQnIcDUIKAAAAWwAAAAEAAABMAAAABAAAAAkAAAA3AAAAIAAAAFsAAABQAAAAWAAiuB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YwGg+P//8gEAAAAAAAD8W8UDgPj//wgAWH779v//AAAAAAAAAADgW8UDgPj/////AAAAAAAAAAAA/wAAAAAAAAAAAQAAAAAAAADYLyQKAAAAAE0SIYMiAIoBpAEAAFyEiwUAAAAAAAAAAAAAAAD1X9J21F/SdjwBAACgqbEFAACLBeAFsgWIDq4FgAoMAHy4GQCMakd1cO2yAAAAAACCAgAAAgAAAAAAAACIuBkAEGJHdQAATnVwCmoAxLgZADRrR3UAa0d1IM3oUYAKDAAkuRkAAQAAAAEAAAAAAAAAlLgZACS5GQBMvxkAtqZNdewetiQAAP//AGtHdYwWW3KACgwAggIAAAIAAAAAAAAAgAoMAIICAABA5a8ECLkZAE7aHgMo6UgAgAoMABy5GQAOKNN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9r33f9e/9//3/+f/9//3//f/9//3//f/9//3//f/9//3//f/9//3//f/9//3//f/9//3//f/9//3//f/9//3//f/9//3//f/9//3/9f/5//3/9f/9//3//f/9//3//f/9//3//f/9//3//f/9//3//f/9//3//f/9//3//f/9//3//f/9//3//f/9//3//f/9//3//f/9//3//f/9//3//f/9//3//f/9//3//f/9//3//f/9//3//f/9//3//f/9//3//f/9//3//f/9//3/YPV5K/3v+e/9//3//f/9//3//f/9//3//f/9//3//f/9//3//f/9//3//f/9//3//f/9//3//f/9//3//f/9//3//f/9//3//f/9//3//f/9//3//f/9//3//f/9//3//f/9//3//f/9//3//f/9//3//f/9//3//f/9//3//f/9//3//f/9//3//f/9//3//f/9//3//f/9//3//f/9//3//f/9//3//f/9//3//f/9//3//f/9//3//f/9//3//f/9//3//f/9//3//f/9/GV8ZKb9a/n/9f/9//3//f/9//3//f/9//3//f/9//3//f/9//3//f/9//3//f/9//3//f/9//3//f/9//3//f/9//3//f/9//n//f/9/Hmc7Tr9//n/9f/9//3/9f/9//3//f/9//3//f/9//3//f/9//3//f/9//3//f/9//3//f/9//3//f/9//3//f/9//3//f/9//3//f/9//3//f/9//3//f/9//3//f/9//3//f/9//3//f/9//3//f/9//3//f/9//3//f/9//3//f/9/21qeOX9v/X//f/9//3//f/9//3//f/9//3//f/9//3//f/9//3//f/9//3//f/9//3//f/9//3//f/9//3//f/9//3//f/9//3//f/9/+2JeTv9//X//f/9//n//f/9//3//f/9//3//f/9//3//f/9//3//f/9//3//f/9//3//f/9//3//f/9//3//f/9//3//f/9//3//f/9//3//f/9//3//f/9//3//f/9//3//f/9//3//f/9//3//f/9//3//f/9//3//f/9//3/ef/1/mk69Nb9z/3//f/9//3//f/9//3//f/9//3//f/9//3//f/9//3//f/9//3//f/9//3//f/9//3//f/9//3//f/9//3//f/9//n/+f/x/GT6dTv97/3//f/9//3//f/9//3//f/9//3//f/9//3//f/9//3//f/9//3//f/9//3//f/9//3//f/9//3//f/9//3//f/9//3//f/9//3//f/9//3//f/9//3//f/9//3//f/9//3//f/9//3//f/9//3//f/9//3//f/9//3//f/57+jmfVv97/3//f/9//3//f/9//3//f/9//3//f/9//3//f/9//3//f/9//3//f/9//3//f/9//3//f/9//3//f/9//3//f/9//3//f19jWCk/a/9//H//f/9//3//f/9//3//f/9//3//f/9//3//f/9//3//f/9//3//f/9//3//f/9//3//f/9//3//f/9//3//f/9//3//f/9//3//f/9//3//f/9//3//f/9//3//f/9//3//f/9//3//f/9//3//f/9//3//f/5//3/+fz1j/D1/a/9//3/9f/9//X//f/9//3/9f/1/v3P/Wn5GX0p/Tn9v/3v+f/9//3/+f/9//nv+f/9//3//f/9//3//f/9//3//f/9//3//f3xOHkb/e/5//n//f/9//3//f/9//3//f/9//3//f/9//3//f/9//3//f/9//3//f/9//3//f/9//3//f/9//3//f/9//3//f/9//3//f/9//3//f/9//3//f/9//3//f/9//3//f/9//3//f/9//3//f/9//3//f/9//3//f/9//3//e7xSuzF/b/x//3/9f/5//3//f/5//3//Xh9C2zV+Tn1OGj7ZOd5av3P/f/1//3//f/9//3//f/9//3//f/9//3//f/9//3//f/9//3//fxo+31r9f/5//3//f/9//3//f/9//3//f/9//3//f/9//3//f/9//3//f/9//3//f/9//3//f/9//3//f/9//3//f/9//3//f/9//3//f/9//3//f/9//3//f/9//3//f/9//3//f/9//3//f/9//3//f/9//3//f/9//3//f/9//nu/c9g5P0b9f99//3//f/9//n//e/9WP0YXJTlK33v+f/9/XmdZLb41P2P8f/9//3//f/9//3//f/9//3//f/9//3//f/9//3//f/9/+3scX381/nv+f/9//3//f/9//3//f/9//3//f/9//3//f/9//3//f/9//3//f/9//3//f/9//3//f/9//3//f/9//3//f/9//3//f/9//3//f/9//3//f/9//3//f/9//3//f/9//3//f/9//3//f/9//3//f/9//3//f/9//3//f/5//3/bWr4xv3P+f/9//3/9f/9/Hls+OvgxRwh1Uv9//3//f/9/f2+bMd85nm//f/9//3//f/9//3//f/9//3//f/9//3//f/9//3/+f/5/33t7Nb9a/nv/f/9//3//f/9//3//f/9//3//f/9//3//f/9//3//f/9//3//f/9//3//f/9//3//f/9//3//f/9//3//f/9//3//f/9//3//f/9//3//f/9//3//f/9//3//f/9//3//f/9//3//f/9//3//f/9//3/+f/9//3/+f/9//39bRh9G/X//f/97/ns/Y59S/lp6a/Na/Xv/f/9/33//f/x/23f6PZ85nm/8f/9//3//f/9//3//f/9//3//f/9//3//f/9//3//f/9/G18bJZ9r/3//f/9//3//f/9//3//f/9//3//f/9//3//f/9//3//f/9//3//f/9//3//f/9//3//f/9//3//f/9//3//f/9//3//f/9//3//f/9//3//f/9//3//f/9//3//f/9//3//f/9//3//f/9//3//f/9//n//f/9//3//f/9/v287LT9r/n//ex1bfkY+Z79/33//f/97/3//f/5//n//f/5/3Hv7Pd85n2//f/9//3//f/9//3//f/9//3//f/9//3//f/9//3/8f/9/+DldRv9//3//f/9//3//f/9//3//f/9//3//f/9//3//f/9//3//f/9//3//f/9//3//f/9//3//f/9//3//f/9//3//f/9//3//f/9//3//f/9//3//f/9//3//f/9//3//f/9//3//f/9//3//f/9//3//f/9//3//f/9//3//f/1/mk4+Rv97vnPcQb97/3/+f/9//3//f/9//3//f/9//3//f/1/nHN7Mf9B3nf3f99/33/9f/9//3//f/9//3//f/9//3//f/5//3//f39zlTl/a/57/3/9f/9//H//f/9//3//f/9//3//f/9//3//f/9//3//f/9//3//f/9//3//f/9//3//f/9//3//f/9//3//f/9//3//f/9//3//f/9//3//f/9//3//f/9//3//f/9//3//f/9//3//f/9//3//f/9//3//f/9//3//f15neC2fc/9evlrfe997/3//f/9//3//f/9//3//f/9//3//f/9/3l44Jd5W/nv/f/9//3//f/9//3//f/9//3//f/9//3//f/5//3//f5lWX0b/f/9//3/+f/9//3//f/9//3//f/9//3//f/9//3//f/9//3//f/9//3//f/9//3//f/9//3//f/9//3//f/9//3//f/9//3//f/9//3//f/9//3//f/9//3//f/9//3//f/9//3//f/9//3//f/9//3//f/9//3//f/9//3//f3lGvTW/OX9v33//f/5//3//f/9//3//f/9//3//f/9//3//f/97+1qbNR9n/X/8f/9//3//f/9//3//f/9//3//f/9//3//f/5//3+dd1spf2/9f/9//X//f/9//3//f/9//3//f/9//3//f/9//3//f/9//3//f/9//3//f/9//3//f/9//3//f/9//3//f/9//3//f/9//3//f/9//3//f/9//3//f/9//3//f/9//3//f/9//3//f/9//3//f/9//3//f/9//3//f/5//X+fb3wtH0Y8Y797/3//f/9//3//f/9//3//f/9//3//f/9//3/8f/5/HUp+Nd93/n//f/5//3//f/9//3//f/9//3//f/9//3//f/5//397Sj9K/nf/f/9//3//f/9//3//f/9//3//f/9//3//f/9//3//f/9//3//f/9//3//f/9//3//f/9//3//f/9//3//f/9//3//f/9//3//f/9//3//f/9//3//f/9//3//f/9//3//f/9//3//f/9//3//f/9//3//f/9//3/+f/1/Hlv+Of05f2/ff/9//n//f/9//3//f/9//3//f/9//3//f/9//X/+f39zeS2dTv9//3//f/9//3//f/9//3//f/9//3//f/9//3//f/5/fGudMT9j/3v/f/9//3//f/9//3//f/9//3//f/9//3//f/9//3//f/9//3//f/9//3//f/9//3//f/9//3//f/9//3//f/9//3//f/9//3//f/9//3//f/9//3//f/9//3//f/9//3//f/9//3//f/9//3//f/9//3//f/9//3/ee15KP0I+Ql9K/3//f/9//3//f/9//3//f/9//3//f/9//3//f/9//3/+fx1fXi3fXv9//3//f/9//3//f/9//3//f/9//3//f/9//3//f/17e0Z/Mb5z+3//f/9//3//f/9//3//f/9//3//f/9//3//f/9//3//f/9//3//f/9//3//f/9//3//f/9//3//f/9//3//f/9//3//f/9//3//f/9//3//f/9//3//f/9//3//f/9//3//f/9//3//f/9//3//f/9//3//f/5/nmveOd5a+l67NZ5S/Xv+f/9//n//f/9//3//f/9//3//f/9//3//f/9//3/9f/xFOyVfZ/9//X/+f/9//3//f/9//X//f/9//3//f/9//3/+f51zmDFfTv1//3//f/5//3//f/9//3//f/9//3//f/9//3//f/9//3//f/9//3//f/9//3//f/9//3//f/9//3//f/9//3//f/9//3//f/9//3//f/9//3//f/9//3//f/9//3//f/9//3//f/9//3//f/9//3//f/9//3//f7pKP0a/d/9//VaZLV9r/3/+f/9//3//f/9//3//f/9//3//f/9//3//f/9//3++c7o1/z3fd/9//n//f/9//3//f/9//3//f/9//3//f/9//3/9fxtffC0/a/9//3//f/9//3//f/5//3//f/9//3//f/9//3//f/9//3//f/9//3//f/9//3//f/9//3//f/9//3//f/9//3//f/9//3//f/9//3//f/9//3//f/9//3//f/9//3//f/9//3//f/9//3//f/9//3//f/9/33s5Pn9O/3//f9xz+DkfRv5//n//f/9//3//f/9//3//f/9//3//f/9//3//f/9//X+fb501/17/e/9//3//f/9//3//f/9//3//f/9//3//f/9//n//f1lK/kH/e/5//n//f/9//3/9f/9//3//f/9//3//f/9//3//f/9//3//f/9//3//f/9//3//f/9//3//f/9//3//f/9//3//f/9//3//f/9//3//f/9//3//f/9//3//f/9//3//f/9//3//f/9//3//f/9//3//f793/Dk/Y55z/3/8e7pOXS1fa/9//3//f/9//3//f/9//3//f/9//3//f/9//3/+f/9//3uaTnwxv3f/f/9//3//f/9//3//f/9//3//f/9//3/+f/9//3+7c1opn2//f/9//3//f/9//n//f/9//3//f/9//3//f/9//3//f/9//3//f/9//3//f/9//3//f/9//3//f/9//3//f/9//3//f/9//3//f/9//3//f/9//3//f/9//3//f/9//3//f/9//3//f/9//3//f/9//39fa78xXWM9a/1//3/fdzYl/kHfe/9//3//f/9//3//f/9//3//f/9//3//f/9//n//f/9/3nfaOZwx33vff/9//3//f/9//3//f/9//3//f/9//3/+f/9//nu7Tr01v3vff/5//3//f/9//3//f/9//3//f/9//3//f/9//3//f/9//3//f/9//3//f/9//3//f/9//3//f/9//3//f/9//3//f/9//3//f/9//3//f/9//3//f/9//3//f/9//3//f/9//3//f/9//3//f/9/XmefLT1fP2v8f/9//38WPh4l317+f/9//3//f/9//3//f/9//3//f/9//3//f/9//n//f/9/O19cLZ9W/3//f/9//n//f/9//3//f/9//3//f/9/+n/7f99//nNbJX9W/3/9f/5//3//f/9//3//f/9//3//f/9//3//f/9//3//f/9//3//f/9//3//f/9//3//f/9//3//f/9//3//f/9//3//f/9//3//f/9//3//f/9//3//f/9//3//f/9//3//f/9//3//f/9//3//f/1i/0H8d/5//3//f/5/vHdXLV0tn2//e/9//3//f/9//3//f/5//3//f/l//X//f/5//n//f99/GEZ7Ob5z/n//f/9//n//f/9//3//f/9//3//f/9//3//f/9/m1JdKV9r/3//f/x/33//f/9//3//f/9//3//f/9//3//f/9//3//f/9//3//f/9//3//f/9//3//f/9//3//f/9//3//f/9//3//f/9//3//f/9//3//f/9//3//f/9//3//f/9//3//f/9//3//f/9//38eZ781/3v/f/9//3//f/9/v3dXKbk1v3P/f/9//3//f/9//3//f/9//3/7f/5//3//f/5//3//f593uDlfTv57/3/+f/9//3//f/9//3//f/9//3//f/9//3//f/9/2TkeRt97/3//f/5//3//f/9//3//f/9//3//f/9//3//f/9//3//f/9//3//f/9//3//f/9//3//f/9//3//f/9//3//f/9//3//f/9//3//f/9//3//f/9//3//f/9//3//f/9//3//f/9//3//f/9/f2+9Mb9z/3//f/5//n//f/5/m2/zHB5G/3v/f/9//3//f/9//3/7Xh5j/3/+f/9//3//f/5//3//fxpjPi1fa/57/3/+f/9//3//f/9//3//f/9//3//f/9//3//f75zejGfVv97/3/7f/9//3//f/9//3//f/9//3//f/9//3//f/9//3//f/9//3//f/9//3//f/9//3//f/9//3//f/9//3//f/9//3//f/9//3//f/9//3//f/9//3//f/9//3//f/9//3//f/9//3//f793ujGfb/9//3/+f/9//3/+f/1//mLWIH9r/3//f/5//3//f/9/Fz67Nf97/3//f/9//3//f/9//3//f9w9/z3/e/9//n//f/9//3//f/9//3//f/9//3//f/9//3/+fxxfXi2fc/9//3//f/9//3//f/9//3//f/9//3//f/9//3//f/9//3//f/9//3//f/9//3//f/9//3//f/9//3//f/9//3//f/9//3//f/9//3//f/9//3//f/9//3//f/9//3//f/9//3//f/9//3//exs+31r/f/9//n/+f/9//n/+f/9/GUa5Md97/3//f/9//3/+f/1Wfi0fY/9//3//f/9//3//f/9//n8eY1wp/lr/f/9//3//f/9//3//f/9//3//f/9//3//f/9//3/ed7sx/T3fe/9//3//f/9//3//f/9//3//f/9//3//f/9//3//f/9//3//f/9//3//f/9//3//f/9//3//f/9//3//f/9//3//f/9//3//f/9//3//f/9//3//f/9//3//f/9//3//f/9//3//f/9//3+8Ut8533v/f/9//3//f/9//3//f913NyU7Rv9//3//f/9//n9eZ945vTWfb/9//3//f/9//3//f/1//n9bRn8xnnP/f/9//3//f/9//3//f/9//3//f/9//3//f/9//39cZzwpf1L/f/9//3//f/9//3//f/9//3//f/9//3//f/9//3//f/9//3//f/9//3//f/9//3//f/9//3//f/9//3//f/9//3//f/9//3//f/9//3//f/9//3//f/9//3//f/9//3//f/9//3//f/5/fWs+Jb9z/H//f/5//3/+f/9//n/+fx1n+Ry+Uv97/n//f/9//3tdSp4xXUL/f/9//3//f/9//n//f/x/vW98MR5G33v/f/9//3//f/9//3//f/9//3//f/9//3//f/9//3+eUnstXmf/f/9//3//f/9//3//f/9//3//f/9//3//f/9//3//f/9//3//f/9//3//f/9//3//f/9//3//f/9//3//f/9//3//f/9//3//f/9//3//f/9//3//f/9//3//f/9//3//f/9//3//f/17mzHfWv1//H/+f/5//3/+f/9//3//f9w5nhj/Xv1//n//f/5//17/PZ8xX2//f/9//n/+f/9//3//f/1/21L8IH9v/n//f/5//3//f/9//3//f/9//3//f/9//3//f/9//384Qh9C33/+f/1//3//f/9//3//f/9//3//f/9//3//f/9//3//f/9//3//f/9//3//f/9//3//f/9//3//f/9//3//f/9//3//f/9//3//f/9//3//f/9//3//f/9//3//f/9//3//f/9//3//f9pWuzV/c/5//3//f/9//3//f/9//X9+a1opPCWfb/97/n/8f5xvXUqdMZ9S/3v/f/x//n//f/9//n/9f993HUIdRv9//n/+f/5//3//f/9//3//f/9//3//f/9//X//f/t/m2sdKT9r/nv+f/9//3/+f/9//3//f/9//3//f/9//3//f/9//3//f/9//3//f/9//3//f/9//3//f/9//3//f/9//3//f/9//3//f/9//3//f/9//3//f/9//3//f/9//3//f/9//3//f/x//3/bd3kxv0Hfd/9//n/8f/x//X/9f/9//X87YzolvzFeY/97/H/8f59zPEL9PX9r/3v/f/5//3//f/1//n//fzxffC1fa/97/3v+f/9//3//f/9//3//f/9//3//f/5//n/8f/1/PUa7Of97/3//f/9//3//f/9//3//f/9//3//f/9//3//f/9//3//f/9//3//f/9//3//f/9//3//f/9//3//f/9//3//f/9//3//f/9//3//f/9//3//f/9//3//f/9//3//f/9//3/9f/9//n+fb7o1+jk/Z997/3v/e/97/3vfe/9733e+Vp4teik/Y99/33/fe51Ov1JdSv97/3v/f/9//3//f/9//X//ez1CHkLfd/97/n//f/9//3//f/9//3//f/9//3//f/1/3n//f51veCkeRv9//X//f/9//3//f/9//3//f/9//3//f/9//3//f/9//3//f/9//3//f/9//3//f/9//3//f/9//3//f/9//3//f/9//3//f/9//3//f/9//3//f/9//3//f/9//3//f/9//3/+f/9//n+9cx1CnjV7Mf5BX05/Ul9Ofk5eSj9KPUZ7KV0pPCW8PZ1af1J/Sh8+vjV/Tr93/3//f/x//3/+f/t/n2ueSn8xvDVfZ/97/3//f/9//3//f/9//3//f/5//3/9f/9//3/8f5tOHCUfY/5//n//f/9//3//f/9//3//f/9//3//f/9//3//f/9//3//f/9//3//f/9//3//f/9//3//f/9//3//f/9//3//f/9//3//f/9//3//f/9//3//f/9//3//f/9//3//f/9//3//f/9//3/+f9x3XGdaSltKO0Z7SlpGPELaNX5K2zkYHTshfS3cVjxCPEJdJdkxOyG7MV1K31q/d/9/fGtbRt01/TU9Qlwpn06bTv1ef3f9f/9//3/9f/9//3//f/9//3/+f/1//X/edxk+mi3fd/5//n//f/9//3//f/9//3//f/9//3//f/9//3//f/9//3//f/9//3//f/9//3//f/9//3//f/9//3//f/9//3//f/9//3//f/9//3//f/9//3//f/9//3//f/9//3//f/9//3//f/9//3//f/9//3/+f/1//H/+f/57/3//e/97e0qdMbsxH2f6f/1/OkI+X/1W3Dm/Vtk5OCmdOd493Fadb/5/u3OYMT5Gn29aSnY1ezH/Xl1r33v/e/9//3//f/9//3//f/9//3/+d7g1f07+e/9//n//f/9//3//f/9//3//f/9//3//f/9//3//f/9//3//f/9//3//f/9//3//f/9//3//f/9//3//f/9//3//f/9//3//f/9//3//f/9//3//f/9//3//f/9//3//f/9//3//f/9//3//f/9//3//f/9//3//f/9//3//f793mjF8Lf49n3P9f91anzn/e/o531r/e79v3FZfa99//3/+f/9/v1Y+KZ9v/Hv+fxxfuTXcIF8xH2P/e/17/Xv+f/5//n/9f/9//3s9Z/okv3P9e/9//n//f/9//3//f/9//3//f/9//3//f/9//3//f/9//3//f/9//3//f/9//3//f/9//3//f/9//3//f/9//3//f/9//3//f/9//3//f/9//3//f/9//3//f/9//3//f/9//3//f/1//X//f/9//3//f/9//3//f/9//3//f31rXildRr85v3vfd5ox/V5eZ3wxX2f/e/5//n//f/5//H/+f957mzU/Rv5//3/9e/97XWd6Tjkp30HdVn9rvnf/f/5//3//f/9//n8cQj1G/3v/f/9//3//f/9//3//f/9//3//f/9//3//f/9//3//f/9//3//f/9//3//f/9//3//f/9//3//f/9//3//f/9//3//f/9//3//f/9//3//f/9//3//f/9//3//f/9//3//f/9//3//f/9//3//f/9//3/+f/5//n/+f/5//X/9fxs6PTqeRj1C/3sYXzkpP2ucTlspnHf+f/9//X/+f95//3/dfzljXC3/Zt17/3/+f/5//3/dd9ha3D1YKXotuzUeQj9n33/9f/9/3Xe4LT5G33//f/9//n//f/9//3//f/9//3//f/9//3//f/9//3//f/9//3//f/9//3//f/9//3//f/9//3//f/9//3//f/9//3//f/9//3//f/9//3//f/9//3//f/9//3//f/9//3//f/9//3//f/9//3//f/9//3//f/9//3//f/5//3+fb7sxfUJcPrxa/n+9Vrw5vXNZRt05/3f/f/9//X/+f/9//H/7f19SXi19Z/5//3//f/9//3//f/5//3+fc19reU51LR1CH2ffe/t/G1/YHN9e/3//f/5//n//f/9//3//f/9//3//f/9//3//f/9//3//f/9//3//f/9//3//f/9//3//f/9//3//f/9//3//f/9//3//f/9//3//f/9//3//f/9//3//f/9//3//f/9//3//f/9//3//f/9//3//f/9//3//f/9//3//f/5//39aSh1CP1/bPf57/3/XOb5WvnP8OR1f/n/ff99//X//f/9//39+c9c5XEL/f/1//3//f/9//3//f/9//3//f/9/nnMdQjkpXUrfe/9/ekp8Mb93/3//f/5//3//f/9//3//f/9//3//f/9//3//f/9//3//f/9//3//f/9//3//f/9//3//f/9//3//f/9//3//f/9//3//f/9//3//f/9//3//f/9//3//f/9//3//f/9//3//f/9//3//f/9//3//f/9//3//f/9//3//f/5/vnNbRh9fOkbfYv9/nW97MT9nG1+dOZ93+3/+f/5//n//f/5//X+bUl4xP2/8f/9//3/9f/9//3//f/9//3//f/9/33v4Xpk1H0rfd71vdy1fUv9//3//f/9//3//f/9//3//f/9//3//f/9//3//f/9//3//f/9//3//f/9//3//f/9//3//f/9//3//f/9//3//f/9//3//f/9//3//f/9//3//f/9//3//f/9//3//f/9//3//f/9//3//f/9//3//f/9//3//f/9//3/+f/57v3M6Qj5jnjlfa/97HWPaPR5b3U69Tj5j/VrfWr9z/3v+f/5733/7Rb89/Xv/f/9//n//f/9//3//f/9//3//f/9//H+/d9s5/D2fc1xnPC3/Xv57/3//f/9//3//f/9//3//f/9//3//f/9//3//f/9//3//f/9//3//f/9//3//f/9//3//f/9//3//f/9//3//f/9//3//f/9//3//f/9//3//f/9//3//f/9//3//f/9//3//f/9//3//f/9//3//f/9//3//f/9//3/+f/5/f2/eWrxWfDHfe/9/Pmd+Md85PyFeIRo2+zU4KZw531r+e/t7mG8YIT9n/3v+f/9//3//f/9//3//f/9//3//f/9//X/+d9o5fDFfa79S1hh/a/9//3//f/9//3//f/9//3//f/9//3//f/9//3//f/9//3//f/9//3//f/9//3//f/9//3//f/9//3//f/9//3//f/9//3//f/9//3//f/9//3//f/9//3//f/9//3//f/9//3//f/9//3//f/9//3//f/9//n/+f/9//n/8f/97nlK/c/Y5vFr/f/1/nHP4QZUxfUq/d/x/n3d6TvQYP0bfe/57XEafNf9/+3//f/9//3//f/9//3//f/5//3//f/9//3+/d9k5vTnfb/o53j3/f/9//3//f/9//3//f/9//3//f/9//3//f/9//3//f/9//3//f/9//3//f/9//3//f/9//3//f/9//3//f/9//3//f/9//3//f/9//3//f/9//3//f/9//3//f/9//3//f/9//3//f/9//3//f/9//3//f/9//3//f/9//n//f1trP2d7Z3otv3f/f/1//n/+fzxnn3f+f/9//39cZ/s93D3fWp5rOCX+Wv5//3//f/9//3//f/9//3//f/9//3//f/9//3/fe7k931aeZ5otPmf+f/5//3//f/9//3//f/9//3//f/9//3//f/9//3//f/9//3//f/9//3//f/9//3//f/9//3//f/9//3//f/9//3//f/9//3//f/9//3//f/9//3//f/9//3//f/9//3//f/9//3//f/9//3//f/9//3//f/9//3//f/9//3//fzhjv3NaRn1O/nv+f/9//3/fe31zv3v/f/9//3/fd/5aWCneVh4+nDG/c/9//3//f/9//3//f/9//3//f/9//3//f/9//n+ed7o131ZZX3stn3P/f/1//3//f/9//3//f/9//3//f/9//3//f/9//3//f/9//3//f/9//3//f/9//3//f/9//3//f/9//3//f/9//3//f/9//3//f/9//3//f/9//3//f/9//3//f/9//3//f/9//3//f/9//3//f/9//3//f/9//3//f/9//3+6czpGX2faOZ9z/3//f/9//3//f/9//3//f/5//3//e19rvDF+KX8tPkL/e/9//3//f/9//3//f/9//3//f/9//3//f/5//n/+XnktX2f5OV9O/3v9f/5//3/+f/9//3//f/9//3//f/9//3//f/9//3//f/9//3//f/9//3//f/9//3//f/9//3//f/9//3//f/9//3//f/9//3//f/9//3//f/9//3//f/9//3//f/9//3//f/9//3//f/9//3//f/9//3//f/9//3//f/9//n9+b11O3TnfPf9//3//f/9//3//f/9//3//f/5//3//f55r/DlfKV0pn2v+e/9//3//f/9//3//f/9//3//f/9//3//f/5/33v9Xt49XmN7LV9n/nv/f/9//n/+f/9//3//f/9//3//f/9//3//f/9//3//f/9//3//f/9//3//f/9//3//f/9//3//f/9//3//f/9//3//f/9//3//f/9//3//f/9//3//f/9//3//f/9//3//f/9//3//f/9//3//f/9//3//f/9//3/+f/9//3/9Xr01XCVfa/9//3//f/9//3//f/9//3//f/9//3/7f51z2jVcJR0+/3v/f/9//3//f/9//3//f/9//3//f/9//3/+f/1//3+bUh1CXEJaKZ9z/3v+f/9//3//f/9//3//f/9//3//f/9//3//f/9//3//f/9//3//f/9//3//f/9//3//f/9//3//f/9//3//f/9//3//f/9//3//f/9//3//f/9//3//f/9//3//f/9//3//f/9//3//f/9//3//f/9//3//f/9//3/+f/5/33uaSpopn2//f/9//3//f/9//3//f/9//3//f/9/33/9f/x3GDr4HB9j/3//f/9//3//f/9//3//f/9//3//f/5//3/+f/5/3Xs2Pl5C/jm+Nf9/+3//f/9//3//f/9//3//f/9//3//f/9//3//f/9//3//f/9//3//f/9//3//f/9//3//f/9//3//f/9//3//f/9//3//f/9//3//f/9//3//f/9//3//f/9//3//f/9//3//f/9//3//f/9//3//f/9//3//f/9//3//f/9//3//f/9//3//f/9//3//f/9//3//f/9//3//f/9//3/8f/57lzVdMZ9z/3/8f/1//3//f/9//3//f/9//3//f/9//3//f/9/PGuaMZ1KvDEfX/5//3//f/9//3//f/9//X//f/9//3//f/9//3//f/9//3//f/9//3//f/9//3//f/9//3//f/9//3//f/9//3//f/9//3//f/9//3//f/9//3//f/9//3//f/9//3//f/9//3//f/9//3//f/9//3//f/9//3//f/9//3//f/9//3//f/9//3//f/9//3//f/9//3//f/9//3//f/9//n/+f19vOSX+Pb9z/3//f/9//n//f/9//3//f/9//3//f/9//3//f/9/eErfOT5C2jnfe/5//n//f/9//3//f/5//3//f/9//3//f/9//3//f/9//3//f/9//3//f/9//3//f/9//3//f/9//3//f/9//3//f/9//3//f/9//3//f/9//3//f/9//3//f/9//3//f/9//3//f/9//3//f/9//3//f/9//3//f/9//3//f/9//3//f/9//3//f/9//3//f/9//3//f/9//3//f/9//3//f71WnC09Rt97/3/+f/5//3//f/9//3//f/9//3//f/9//3//f/97+T3eOf093178f/1//3//f/9//3//f/9//3//f/9//3//f/9//3//f/9//3//f/9//3//f/9//3//f/9//3//f/9//3//f/9//3//f/9//3//f/9//3//f/9//3//f/9//3//f/9//3//f/9//3//f/9//3//f/9//3//f/9//3//f/9//3//f/9//3//f/9//3//f/9//3//f/9//3//f/5//3//f/5//n/+e1pGHCV/Tv57/n/ff/9//3//f/9//3//f/9//3//f/9//3//f9x32DX/QR1Cv3P/f/9//3//f/9//3//f/9//3//f/9//3//f/9//3//f/9//3//f/9//3//f/9//3//f/9//3//f/9//3//f/9//3//f/9//3//f/9//3//f/9//3//f/9//3//f/9//3//f/9//3//f/9//3//f/9//3//f/9//3//f/9//3//f/9//3//f/9//3//f/9//3//f/9//3/+f/9//3/+f/5//39/b7s5WykfW/97/3//f/9//3//f/9//3//f/9//3//f/9//3//f3xreymfTp5O33//f/9//3//f/9//3//f/9//3//f/9//3//f/9//3//f/9//3//f/9//3//f/9//3//f/9//3//f/9//3//f/9//3//f/9//3//f/9//3//f/9//3//f/9//3//f/9//3//f/9//3//f/9//3//f/9//3//f/9//3//f/9//3//f/9//3//f/9//3//f/9//3//f/9//3//f/9//X//f99//38bX/85/Ryfb/x7/3//f/9//3//f/9//3//f/9//n//f/9//n/+e9tOXil/Sv5e/3//f/9//n//f/9//3//f/9//3//f/9//3//f/9//3//f/9//3//f/9//3//f/9//3//f/9//3//f/9//3//f/9//3//f/9//3//f/9//3//f/9//3//f/9//3//f/9//3//f/9//3//f/9//3//f/9//3//f/9//3//f/9//3//f/9//3//f/9//3//f/9//3//f/9//3//f/9//3//f/5//H98Tl4t/jn/d/97/3//f/9//n/+f/9//3//f/9//3//f/9//3//d/g5vTXfUr9v/3//f/9//3//f/9//3//f/9//3//f/9//3//f/9//3//f/9//3//f/9//3//f/9//3//f/9//3//f/9//3//f/9//3//f/9//3//f/9//3//f/9//3//f/9//3//f/9//3//f/9//3//f/9//3//f/9//3//f/9//3//f/9//3//f/9//3//f/9//3//f/9//3//f/9//3//f/9//3//f/9/f2+aMXspP2P/e/x//n//f/9//3//f/9//3//f/9//3//f/9//39fZzcln0ofW/97/3//f/9//3//f/9//3//f/9//3//f/9//3//f/9//3//f/9//3//f/9//3//f/9//3//f/9//3//f/9//3//f/9//3//f/9//3//f/9//3//f/9//3//f/9//3//f/9//3//f/9//3//f/9//3//f/9//3//f/9//3//f/9//3//f/9//3//f/9//3//f/9//3//f/9//3//f/9//n//f/97u1K7NT9G/3v9f/x//3//f/9//3//f/9//3//f/9//3//f/9//3t7SpspHT6fb/9//3//f/9//3//f/9//3//f/9//3//f/9//3//f/9//3//f/9//3//f/9//3//f/9//3//f/9//3//f/9//3//f/9//3//f/9//3//f/9//3//f/9//3//f/9//3//f/9//3//f/9//3//f/9//3//f/9//3//f/9//3//f/9//3//f/9//3//f/9//3//f/9//3//f/9//3/+f/9//3//f/57vFJdLX9z/3//f/9//3//f/9//3//f/9//3//f/9//3//f/5//3+9Up0xHT7/e/9//3//f/9//3//f/9//3//f/9//3//f/9//3//f/9//3//f/9//3//f/9//3//f/9//3//f/9//3//f/9//3//f/9//3//f/9//3//f/9//3//f/9//3//f/9//3//f/9//3//f/9//3//f/9//3//f/9//3//f/9//3//f/9//3//f/9//3//f/9//3//f/9//3//f/9//3//f/9//n/+f793lzHeWv9//3//f/9//3//f/9//3//f/9//3//f/9//3/+f/9//3vbPTwl/1r/f/9//3//f/9//3//f/9//3//f/9//3//f/9//3//f/9//3//f/9//3//f/9//3//f/9//3//f/9//3//f/9//3//f/9//3//f/9//3//f/9//3//f/9//3//f/9//3//f/9//3//f/9//3//f/9//3//f/9//3//f/9//3//f/9//3//f/9//3//f/9//3//f/9//3//f/9//3/+f/5//3//f3tr3nf+f/9//3//f/9//3//f/9//3//f/5//3//f/9//n//f/p/X28+KXopv3P/f/9//3//f/9//3//f/9//3//f/9//3//f/9//3//f/9//3//f/9//3//f/9//3//f/9//3//f/9//n/+f/9//3//f/9//3//f/9//3//f/9//3//f/9//3//f/9//3//f/9//3//f/9//3//f/9//3//f/9//3//f/9//3//f/9//3//f/9//3//f/9//3//f/9//3//f/9//3//f/9//3//f/9//3//f/9//3//f/9//3//f/9//3//f/9//3//f/9//3//f/5/e0ZeKf9i/n//f/9//3//f/9//3//f/9//3//f/9//3//f/9//3//f/9//3//f/9//3//f/9//3//f/9//3//f/9//3//f/9//3//f/9//3//f/9//3//f/9//3//f/9//3//f/9//3//f/9//3//f/9//3//f/9//3//f/9//3//f/9//3//f/9//3//f/9//3//f/9//3//f/9//3//f/9//3//f/9//3//f/9//3//f/9//3//f/9//3//f/9//3//f/9//3//f/9//3//f35ruTFbSv9//3//f/9//3//f/9//3//f/9//3//f/9//3//f/9//3//f/9//3//f/9//3//f/9//3//f/9//3//f/9//3//f/9//3//f/9//3//f/9//3//f/9//3//f/9//3//f/9//3//f/9//3//f/9//3//f/9//3//f/9//3//f/9//3//f/9//3//f/9//3//f/9//3//f/9//3//f/9//3//f/9//3//f/9//3//f/9//3//f/9//3//f/9//3//f/9//3//f/9//3//f/97/3/+f/9//3//f/9//3//f/9//3//f/9//3//f/9//3//f/9//3//f/9//3//f/9//3//f/9//3//f/9//n//f/5//3/+f/9//3//f/9//3//f/9//3//f/9//3//f/9//3//f/9//3//f/9//3//f/9//3//f/9//3//f/9//3//f/9//3//f/9//3//f/9//3//f/9//3//f/9//3//f/9//3//f/9//3//f/9//3//f/9//3//f/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nI////pcvc2fH4YsnqLbrpW8jo6+/v//Tw/+/g/+vg/+jdw9HTaYib5urt7dj///+YvMT5/f3Z8Pi85/bU8vn6/Pr//fr/8On/7eD/5duzvL9khJXn6+7I7f///63a54SmraHH0JnD0Haarb3l88jy/4KdqrHS33CElJK2xG2Moebp7djIcJiwdJqykKjAgqGygqGykKjAZoykYIigiaK5bYudkKjAa4ibUHCA5ers7dg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Ed1aHRHdfUcAQ87AAAAqNMZANHWHgMAAAAA9RwBD8wAAACAgbAC4dYeA/8iAOF/5ADAKQAAAAAAAADfAQAgAAAAIDgAigFk0xkAiNMZAPUcAQ9TZWdvZSBVSQBYHQNYAAAAAAAAAPxYHQMSAAAAgIGwAsTTGQBTZWdvZSBVSQAAGQASAAAAzAAAAICBsAKPUh0DzAAAAAEAAAAAAAAAxNMZACLSHgM41BkAzAAAAAEAAAAAAAAA3NMZACLSHgMAABkAzAAAALTVGQABAAAAAAAAAJjUGQAG0B4DUNQZAO4cAeYBAAAAAAAAAAIAAAAI20YAAAAAAAEAAAjuHAHm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CwAgBQGQcAAAQAAAAEAAAAAAAAAAAAUwBpAGcAbgBhAHQAdQByAGUATABpAG4AZQAAAKSfHgOmnh4DAEfmBQycUwPAMw0EAM2YAAAABACs3RkARPckAyD4sQL8MR4DYfckA9+Y51FA3hkAAQAEAAAABACAvm8AwgEAAAAABAAAABkA5g4nAwA3nwIAzZgAQN4ZAEDeGQABAAQAAAAEABDeGQAAAAAA/////9TdGQAQ3hkA/DEeAx8QJwNjm+dRAAAZACD4sQKAkucFAAAAADAAAAAk3hkAAAAAAKJaHQMAAAAAgAQ7AAAAAADQ1OcFCN4ZAERZHQM0k+cFw94ZAGR2AAgAAAAAJQAAAAwAAAAEAAAAGAAAAAwAAAAAAAACEgAAAAwAAAABAAAAFgAAAAwAAAAIAAAAVAAAAFQAAAAKAAAANwAAAB4AAABaAAAAAQAAAKsKDUJyHA1CCgAAAFsAAAABAAAATAAAAAQAAAAJAAAANwAAACAAAABbAAAAUAAAAFgAiwU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GMBoPj///IBAAAAAAAA/FvFA4D4//8IAFh++/b//wAAAAAAAAAA4FvFA4D4/////wAAAAAAAAAAAAAAAAAAAAAAAAAAAAAAAAAA2C8kCgAAAABeGSHPIgCKAQAAAAAAAAAAAAAAAAAAAAAAAAAAAAAAAAAAAAAAAAAAAAAAAAAAAAAAAAAAAAAAAAAAAAAAAAAAAAAAAAAAAAAAAAAAAAAAAAAAAAAAAAAAAAAAAAAAAAAAAAAAAAAAAAAAAAAAAAAAAAAAAAAAAAAAAAAAAAAAAAAAAAAAAAAAAAAAAAAAAAAAAAAAAAAAAAAAAAAAAAAAAAAAAAAAAAAAAAAAAAAAAAAAAAAAAAAAAAAAAAAAAAAAAAAA3vUidwAAAAC5EyV3IrkZAAAAAAAcuRkADijT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fa993/Xv/f/9//n//f/9//3//f/9//3//f/9//3//f/9//3//f/9//3//f/9//3//f/9//3//f/9//3//f/9//3//f/9//3//f/9//X/+f/9//X//f/9//3//f/9//3//f/9//3//f/9//3//f/9//3//f/9//3//f/9//3//f/9//3//f/9//3//f/9//3//f/9//3//f/9//3//f/9//3//f/9//3//f/9//3//f/9//3//f/9//3//f/9//3//f/9//3//f/9//3//f/9/2D1eSv97/nv/f/9//3//f/9//3//f/9//3//f/9//3//f/9//3//f/9//3//f/9//3//f/9//3//f/9//3//f/9//3//f/9//3//f/9//3//f/9//3//f/9//3//f/9//3//f/9//3//f/9//3//f/9//3//f/9//3//f/9//3//f/9//3//f/9//3//f/9//3//f/9//3//f/9//3//f/9//3//f/9//3//f/9//3//f/9//3//f/9//3//f/9//3//f/9//3//f/9//3//fxlfGSm/Wv5//X//f/9//3//f/9//3//f/9//3//f/9//3//f/9//3//f/9//3//f/9//3//f/9//3//f/9//3//f/9//3//f/5//3//fx5nO06/f/5//X//f/9//X//f/9//3//f/9//3//f/9//3//f/9//3//f/9//3//f/9//3//f/9//3//f/9//3//f/9//3//f/9//3//f/9//3//f/9//3//f/9//3//f/9//3//f/9//3//f/9//3//f/9//3//f/9//3//f/9//3//f9tanjl/b/1//3//f/9//3//f/9//3//f/9//3//f/9//3//f/9//3//f/9//3//f/9//3//f/9//3//f/9//3//f/9//3//f/9//3//f/tiXk7/f/1//3//f/5//3//f/9//3//f/9//3//f/9//3//f/9//3//f/9//3//f/9//3//f/9//3//f/9//3//f/9//3//f/9//3//f/9//3//f/9//3//f/9//3//f/9//3//f/9//3//f/9//3//f/9//3//f/9//3//f/9/3n/9f5pOvTW/c/9//3//f/9//3//f/9//3//f/9//3//f/9//3//f/9//3//f/9//3//f/9//3//f/9//3//f/9//3//f/9//3//f/5//n/8fxk+nU7/e/9//3//f/9//3//f/9//3//f/9//3//f/9//3//f/9//3//f/9//3//f/9//3//f/9//3//f/9//3//f/9//3//f/9//3//f/9//3//f/9//3//f/9//3//f/9//3//f/9//3//f/9//3//f/9//3//f/9//3//f/9//3/+e/o5n1b/e/9//3//f/9//3//f/9//3//f/9//3//f/9//3//f/9//3//f/9//3//f/9//3//f/9//3//f/9//3//f/9//3//f/9//39fY1gpP2v/f/x//3//f/9//3//f/9//3//f/9//3//f/9//3//f/9//3//f/9//3//f/9//3//f/9//3//f/9//3//f/9//3//f/9//3//f/9//3//f/9//3//f/9//3//f/9//3//f/9//3//f/9//3//f/9//3//f/9//3/+f/9//n89Y/w9f2v/f/9//X//f/1//3//f/9//X/9f79z/1p+Rl9Kf05/b/97/n//f/9//n//f/57/n//f/9//3//f/9//3//f/9//3//f/9//398Th5G/3v+f/5//3//f/9//3//f/9//3//f/9//3//f/9//3//f/9//3//f/9//3//f/9//3//f/9//3//f/9//3//f/9//3//f/9//3//f/9//3//f/9//3//f/9//3//f/9//3//f/9//3//f/9//3//f/9//3//f/9//3//f/9//3u8Ursxf2/8f/9//X/+f/9//3/+f/9//14fQts1fk59Tho+2TneWr9z/3/9f/9//3//f/9//3//f/9//3//f/9//3//f/9//3//f/9//38aPt9a/X/+f/9//3//f/9//3//f/9//3//f/9//3//f/9//3//f/9//3//f/9//3//f/9//3//f/9//3//f/9//3//f/9//3//f/9//3//f/9//3//f/9//3//f/9//3//f/9//3//f/9//3//f/9//3//f/9//3//f/9//3//f/57v3PYOT9G/X/ff/9//3//f/5//3v/Vj9GFyU5St97/n//f15nWS2+NT9j/H//f/9//3//f/9//3//f/9//3//f/9//3//f/9//3//f/t7HF9/Nf57/n//f/9//3//f/9//3//f/9//3//f/9//3//f/9//3//f/9//3//f/9//3//f/9//3//f/9//3//f/9//3//f/9//3//f/9//3//f/9//3//f/9//3//f/9//3//f/9//3//f/9//3//f/9//3//f/9//3//f/9//3/+f/9/21q+Mb9z/n//f/9//X//fx5bPjr4MUcIdVL/f/9//3//f39vmzHfOZ5v/3//f/9//3//f/9//3//f/9//3//f/9//3//f/9//n/+f997ezW/Wv57/3//f/9//3//f/9//3//f/9//3//f/9//3//f/9//3//f/9//3//f/9//3//f/9//3//f/9//3//f/9//3//f/9//3//f/9//3//f/9//3//f/9//3//f/9//3//f/9//3//f/9//3//f/9//3//f/9//n//f/9//n//f/9/W0YfRv1//3//e/57P2OfUv5aemvzWv17/3//f99//3/8f9t3+j2fOZ5v/H//f/9//3//f/9//3//f/9//3//f/9//3//f/9//3//fxtfGyWfa/9//3//f/9//3//f/9//3//f/9//3//f/9//3//f/9//3//f/9//3//f/9//3//f/9//3//f/9//3//f/9//3//f/9//3//f/9//3//f/9//3//f/9//3//f/9//3//f/9//3//f/9//3//f/9//3//f/5//3//f/9//3//f79vOy0/a/5//3sdW35GPme/f99//3//e/9//3/+f/5//3/+f9x7+z3fOZ9v/3//f/9//3//f/9//3//f/9//3//f/9//3//f/9//H//f/g5XUb/f/9//3//f/9//3//f/9//3//f/9//3//f/9//3//f/9//3//f/9//3//f/9//3//f/9//3//f/9//3//f/9//3//f/9//3//f/9//3//f/9//3//f/9//3//f/9//3//f/9//3//f/9//3//f/9//3//f/9//3//f/9//3/9f5pOPkb/e75z3EG/e/9//n//f/9//3//f/9//3//f/9//3/9f5xzezH/Qd5393/ff99//X//f/9//3//f/9//3//f/9//3/+f/9//39/c5U5f2v+e/9//X//f/x//3//f/9//3//f/9//3//f/9//3//f/9//3//f/9//3//f/9//3//f/9//3//f/9//3//f/9//3//f/9//3//f/9//3//f/9//3//f/9//3//f/9//3//f/9//3//f/9//3//f/9//3//f/9//3//f/9//39eZ3gtn3P/Xr5a33vfe/9//3//f/9//3//f/9//3//f/9//3//f95eOCXeVv57/3//f/9//3//f/9//3//f/9//3//f/9//3/+f/9//3+ZVl9G/3//f/9//n//f/9//3//f/9//3//f/9//3//f/9//3//f/9//3//f/9//3//f/9//3//f/9//3//f/9//3//f/9//3//f/9//3//f/9//3//f/9//3//f/9//3//f/9//3//f/9//3//f/9//3//f/9//3//f/9//3//f/9//395Rr01vzl/b99//3/+f/9//3//f/9//3//f/9//3//f/9//3//e/tamzUfZ/1//H//f/9//3//f/9//3//f/9//3//f/9//3/+f/9/nXdbKX9v/X//f/1//3//f/9//3//f/9//3//f/9//3//f/9//3//f/9//3//f/9//3//f/9//3//f/9//3//f/9//3//f/9//3//f/9//3//f/9//3//f/9//3//f/9//3//f/9//3//f/9//3//f/9//3//f/9//3//f/9//3/+f/1/n298LR9GPGO/e/9//3//f/9//3//f/9//3//f/9//3//f/9//H/+fx1KfjXfd/5//3/+f/9//3//f/9//3//f/9//3//f/9//3/+f/9/e0o/Sv53/3//f/9//3//f/9//3//f/9//3//f/9//3//f/9//3//f/9//3//f/9//3//f/9//3//f/9//3//f/9//3//f/9//3//f/9//3//f/9//3//f/9//3//f/9//3//f/9//3//f/9//3//f/9//3//f/9//3//f/9//n/9fx5b/jn9OX9v33//f/5//3//f/9//3//f/9//3//f/9//3//f/1//n9/c3ktnU7/f/9//3//f/9//3//f/9//3//f/9//3//f/9//3/+f3xrnTE/Y/97/3//f/9//3//f/9//3//f/9//3//f/9//3//f/9//3//f/9//3//f/9//3//f/9//3//f/9//3//f/9//3//f/9//3//f/9//3//f/9//3//f/9//3//f/9//3//f/9//3//f/9//3//f/9//3//f/9//3//f/9/3nteSj9CPkJfSv9//3//f/9//3//f/9//3//f/9//3//f/9//3//f/9//n8dX14t317/f/9//3//f/9//3//f/9//3//f/9//3//f/9//3/9e3tGfzG+c/t//3//f/9//3//f/9//3//f/9//3//f/9//3//f/9//3//f/9//3//f/9//3//f/9//3//f/9//3//f/9//3//f/9//3//f/9//3//f/9//3//f/9//3//f/9//3//f/9//3//f/9//3//f/9//3//f/9//3/+f55r3jneWvpeuzWeUv17/n//f/5//3//f/9//3//f/9//3//f/9//3//f/9//X/8RTslX2f/f/1//n//f/9//3//f/1//3//f/9//3//f/9//n+dc5gxX079f/9//3/+f/9//3//f/9//3//f/9//3//f/9//3//f/9//3//f/9//3//f/9//3//f/9//3//f/9//3//f/9//3//f/9//3//f/9//3//f/9//3//f/9//3//f/9//3//f/9//3//f/9//3//f/9//3//f/9//3+6Sj9Gv3f/f/1WmS1fa/9//n//f/9//3//f/9//3//f/9//3//f/9//3//f/9/vnO6Nf8933f/f/5//3//f/9//3//f/9//3//f/9//3//f/9//X8bX3wtP2v/f/9//3//f/9//3/+f/9//3//f/9//3//f/9//3//f/9//3//f/9//3//f/9//3//f/9//3//f/9//3//f/9//3//f/9//3//f/9//3//f/9//3//f/9//3//f/9//3//f/9//3//f/9//3//f/9//3//f997OT5/Tv9//3/cc/g5H0b+f/5//3//f/9//3//f/9//3//f/9//3//f/9//3//f/1/n2+dNf9e/3v/f/9//3//f/9//3//f/9//3//f/9//3//f/5//39ZSv5B/3v+f/5//3//f/9//X//f/9//3//f/9//3//f/9//3//f/9//3//f/9//3//f/9//3//f/9//3//f/9//3//f/9//3//f/9//3//f/9//3//f/9//3//f/9//3//f/9//3//f/9//3//f/9//3//f/9//3+/d/w5P2Oec/9//Hu6Tl0tX2v/f/9//3//f/9//3//f/9//3//f/9//3//f/9//n//f/97mk58Mb93/3//f/9//3//f/9//3//f/9//3//f/9//n//f/9/u3NaKZ9v/3//f/9//3//f/5//3//f/9//3//f/9//3//f/9//3//f/9//3//f/9//3//f/9//3//f/9//3//f/9//3//f/9//3//f/9//3//f/9//3//f/9//3//f/9//3//f/9//3//f/9//3//f/9//3//f/9/X2u/MV1jPWv9f/9/33c2Jf5B33v/f/9//3//f/9//3//f/9//3//f/9//3//f/5//3//f9532jmcMd9733//f/9//3//f/9//3//f/9//3//f/9//n//f/57u069Nb9733/+f/9//3//f/9//3//f/9//3//f/9//3//f/9//3//f/9//3//f/9//3//f/9//3//f/9//3//f/9//3//f/9//3//f/9//3//f/9//3//f/9//3//f/9//3//f/9//3//f/9//3//f/9//3//f15nny09Xz9r/H//f/9/Fj4eJd9e/n//f/9//3//f/9//3//f/9//3//f/9//3//f/5//3//fztfXC2fVv9//3//f/5//3//f/9//3//f/9//3//f/p/+3/ff/5zWyV/Vv9//X/+f/9//3//f/9//3//f/9//3//f/9//3//f/9//3//f/9//3//f/9//3//f/9//3//f/9//3//f/9//3//f/9//3//f/9//3//f/9//3//f/9//3//f/9//3//f/9//3//f/9//3//f/9//3/9Yv9B/Hf+f/9//3/+f7x3Vy1dLZ9v/3v/f/9//3//f/9//3/+f/9//3/5f/1//3/+f/5//3/ffxhGezm+c/5//3//f/5//3//f/9//3//f/9//3//f/9//3//f5tSXSlfa/9//3/8f99//3//f/9//3//f/9//3//f/9//3//f/9//3//f/9//3//f/9//3//f/9//3//f/9//3//f/9//3//f/9//3//f/9//3//f/9//3//f/9//3//f/9//3//f/9//3//f/9//3//f/9/Hme/Nf97/3//f/9//3//f793Vym5Nb9z/3//f/9//3//f/9//3//f/9/+3/+f/9//3/+f/9//3+fd7g5X07+e/9//n//f/9//3//f/9//3//f/9//3//f/9//3//f9k5Hkbfe/9//3/+f/9//3//f/9//3//f/9//3//f/9//3//f/9//3//f/9//3//f/9//3//f/9//3//f/9//3//f/9//3//f/9//3//f/9//3//f/9//3//f/9//3//f/9//3//f/9//3//f/9//3//f39vvTG/c/9//3/+f/5//3/+f5tv8xweRv97/3//f/9//3//f/9/+14eY/9//n//f/9//3/+f/9//38aYz4tX2v+e/9//n//f/9//3//f/9//3//f/9//3//f/9//3++c3oxn1b/e/9/+3//f/9//3//f/9//3//f/9//3//f/9//3//f/9//3//f/9//3//f/9//3//f/9//3//f/9//3//f/9//3//f/9//3//f/9//3//f/9//3//f/9//3//f/9//3//f/9//3//f/9//3+/d7oxn2//f/9//n//f/9//n/9f/5i1iB/a/9//3/+f/9//3//fxc+uzX/e/9//3//f/9//3//f/9//3/cPf89/3v/f/5//3//f/9//3//f/9//3//f/9//3//f/9//n8cX14tn3P/f/9//3//f/9//3//f/9//3//f/9//3//f/9//3//f/9//3//f/9//3//f/9//3//f/9//3//f/9//3//f/9//3//f/9//3//f/9//3//f/9//3//f/9//3//f/9//3//f/9//3//f/9//3sbPt9a/3//f/5//n//f/5//n//fxlGuTHfe/9//3//f/9//n/9Vn4tH2P/f/9//3//f/9//3//f/5/HmNcKf5a/3//f/9//3//f/9//3//f/9//3//f/9//3//f/9/3ne7Mf0933v/f/9//3//f/9//3//f/9//3//f/9//3//f/9//3//f/9//3//f/9//3//f/9//3//f/9//3//f/9//3//f/9//3//f/9//3//f/9//3//f/9//3//f/9//3//f/9//3//f/9//3//f/9/vFLfOd97/3//f/9//3//f/9//3/ddzclO0b/f/9//3//f/5/XmfeOb01n2//f/9//3//f/9//3/9f/5/W0Z/MZ5z/3//f/9//3//f/9//3//f/9//3//f/9//3//f/9/XGc8KX9S/3//f/9//3//f/9//3//f/9//3//f/9//3//f/9//3//f/9//3//f/9//3//f/9//3//f/9//3//f/9//3//f/9//3//f/9//3//f/9//3//f/9//3//f/9//3//f/9//3//f/9//3/+f31rPiW/c/x//3/+f/9//n//f/5//n8dZ/kcvlL/e/5//3//f/97XUqeMV1C/3//f/9//3//f/5//3/8f71vfDEeRt97/3//f/9//3//f/9//3//f/9//3//f/9//3//f/9/nlJ7LV5n/3//f/9//3//f/9//3//f/9//3//f/9//3//f/9//3//f/9//3//f/9//3//f/9//3//f/9//3//f/9//3//f/9//3//f/9//3//f/9//3//f/9//3//f/9//3//f/9//3//f/9//3/9e5sx31r9f/x//n/+f/9//n//f/9//3/cOZ4Y/179f/5//3/+f/9e/z2fMV9v/3//f/5//n//f/9//3/9f9tS/CB/b/5//3/+f/9//3//f/9//3//f/9//3//f/9//3//f/9/OEIfQt9//n/9f/9//3//f/9//3//f/9//3//f/9//3//f/9//3//f/9//3//f/9//3//f/9//3//f/9//3//f/9//3//f/9//3//f/9//3//f/9//3//f/9//3//f/9//3//f/9//3//f/9//3/aVrs1f3P+f/9//3//f/9//3//f/1/fmtaKTwln2//e/5//H+cb11KnTGfUv97/3/8f/5//3//f/5//X/fdx1CHUb/f/5//n/+f/9//3//f/9//3//f/9//3//f/1//3/7f5trHSk/a/57/n//f/9//n//f/9//3//f/9//3//f/9//3//f/9//3//f/9//3//f/9//3//f/9//3//f/9//3//f/9//3//f/9//3//f/9//3//f/9//3//f/9//3//f/9//3//f/9//3/8f/9/23d5Mb9B33f/f/5//H/8f/1//X//f/1/O2M6Jb8xXmP/e/x//H+fczxC/T1/a/97/3/+f/9//3/9f/5//388X3wtX2v/e/97/n//f/9//3//f/9//3//f/9//3/+f/5//H/9fz1Guzn/e/9//3//f/9//3//f/9//3//f/9//3//f/9//3//f/9//3//f/9//3//f/9//3//f/9//3//f/9//3//f/9//3//f/9//3//f/9//3//f/9//3//f/9//3//f/9//3//f/9//X//f/5/n2+6Nfo5P2ffe/97/3v/e/9733v/e993vlaeLXopP2Pff99/33udTr9SXUr/e/97/3//f/9//3//f/1//3s9Qh5C33f/e/5//3//f/9//3//f/9//3//f/9//3/9f95//3+db3gpHkb/f/1//3//f/9//3//f/9//3//f/9//3//f/9//3//f/9//3//f/9//3//f/9//3//f/9//3//f/9//3//f/9//3//f/9//3//f/9//3//f/9//3//f/9//3//f/9//3//f/9//n//f/5/vXMdQp41ezH+QV9Of1JfTn5OXko/Sj1GeyldKTwlvD2dWn9Sf0ofPr41f06/d/9//3/8f/9//n/7f59rnkp/Mbw1X2f/e/9//3//f/9//3//f/9//3/+f/9//X//f/9//H+bThwlH2P+f/5//3//f/9//3//f/9//3//f/9//3//f/9//3//f/9//3//f/9//3//f/9//3//f/9//3//f/9//3//f/9//3//f/9//3//f/9//3//f/9//3//f/9//3//f/9//3//f/9//3//f/9//n/cd1xnWkpbSjtGe0paRjxC2jV+Sts5GB07IX0t3FY8QjxCXSXZMTshuzFdSt9av3f/f3xrW0bdNf01PUJcKZ9Om079Xn93/X//f/9//X//f/9//3//f/9//n/9f/1/3ncZPpot33f+f/5//3//f/9//3//f/9//3//f/9//3//f/9//3//f/9//3//f/9//3//f/9//3//f/9//3//f/9//3//f/9//3//f/9//3//f/9//3//f/9//3//f/9//3//f/9//3//f/9//3//f/9//3//f/9//n/9f/x//n/+e/9//3v/e3tKnTG7MR9n+n/9fzpCPl/9Vtw5v1bZOTgpnTnePdxWnW/+f7tzmDE+Rp9vWkp2NXsx/15da997/3v/f/9//3//f/9//3//f/9//ne4NX9O/nv/f/5//3//f/9//3//f/9//3//f/9//3//f/9//3//f/9//3//f/9//3//f/9//3//f/9//3//f/9//3//f/9//3//f/9//3//f/9//3//f/9//3//f/9//3//f/9//3//f/9//3//f/9//3//f/9//3//f/9//3//f/9//3+/d5oxfC3+PZ9z/X/dWp85/3v6Od9a/3u/b9xWX2vff/9//n//f79WPimfb/x7/n8cX7k13CBfMR9j/3v9e/17/n/+f/5//X//f/97PWf6JL9z/Xv/f/5//3//f/9//3//f/9//3//f/9//3//f/9//3//f/9//3//f/9//3//f/9//3//f/9//3//f/9//3//f/9//3//f/9//3//f/9//3//f/9//3//f/9//3//f/9//3//f/9//3/9f/1//3//f/9//3//f/9//3//f/9//399a14pXUa/Ob9733eaMf1eXmd8MV9n/3v+f/5//3/+f/x//n/ee5s1P0b+f/9//Xv/e11nek45Kd9B3VZ/a753/3/+f/9//3//f/5/HEI9Rv97/3//f/9//3//f/9//3//f/9//3//f/9//3//f/9//3//f/9//3//f/9//3//f/9//3//f/9//3//f/9//3//f/9//3//f/9//3//f/9//3//f/9//3//f/9//3//f/9//3//f/9//3//f/9//3//f/9//n/+f/5//n/+f/1//X8bOj06nkY9Qv97GF85KT9rnE5bKZx3/n//f/1//n/ef/9/3X85Y1wt/2bde/9//n/+f/9/3XfYWtw9WCl6Lbs1HkI/Z99//X//f913uC0+Rt9//3//f/5//3//f/9//3//f/9//3//f/9//3//f/9//3//f/9//3//f/9//3//f/9//3//f/9//3//f/9//3//f/9//3//f/9//3//f/9//3//f/9//3//f/9//3//f/9//3//f/9//3//f/9//3//f/9//3//f/9//3/+f/9/n2+7MX1CXD68Wv5/vVa8Ob1zWUbdOf93/3//f/1//n//f/x/+39fUl4tfWf+f/9//3//f/9//3/+f/9/n3Nfa3lOdS0dQh9n33v7fxtf2BzfXv9//3/+f/5//3//f/9//3//f/9//3//f/9//3//f/9//3//f/9//3//f/9//3//f/9//3//f/9//3//f/9//3//f/9//3//f/9//3//f/9//3//f/9//3//f/9//3//f/9//3//f/9//3//f/9//3//f/9//3//f/9//3/+f/9/WkodQj9f2z3+e/9/1zm+Vr5z/DkdX/5/33/ff/1//3//f/9/fnPXOVxC/3/9f/9//3//f/9//3//f/9//3//f55zHUI5KV1K33v/f3pKfDG/d/9//3/+f/9//3//f/9//3//f/9//3//f/9//3//f/9//3//f/9//3//f/9//3//f/9//3//f/9//3//f/9//3//f/9//3//f/9//3//f/9//3//f/9//3//f/9//3//f/9//3//f/9//3//f/9//3//f/9//3//f/9//3/+f75zW0YfXzpG32L/f51vezE/ZxtfnTmfd/t//n/+f/5//3/+f/1/m1JeMT9v/H//f/9//X//f/9//3//f/9//3//f997+F6ZNR9K33e9b3ctX1L/f/9//3//f/9//3//f/9//3//f/9//3//f/9//3//f/9//3//f/9//3//f/9//3//f/9//3//f/9//3//f/9//3//f/9//3//f/9//3//f/9//3//f/9//3//f/9//3//f/9//3//f/9//3//f/9//3//f/9//3//f/9//n/+e79zOkI+Y545X2v/ex1j2j0eW91OvU4+Y/1a31q/c/97/n/+e99/+0W/Pf17/3//f/5//3//f/9//3//f/9//3//f/x/v3fbOfw9n3NcZzwt/17+e/9//3//f/9//3//f/9//3//f/9//3//f/9//3//f/9//3//f/9//3//f/9//3//f/9//3//f/9//3//f/9//3//f/9//3//f/9//3//f/9//3//f/9//3//f/9//3//f/9//3//f/9//3//f/9//3//f/9//3//f/9//n/+f39v3lq8Vnwx33v/fz5nfjHfOT8hXiEaNvs1OCmcOd9a/nv7e5hvGCE/Z/97/n//f/9//3//f/9//3//f/9//3//f/1//nfaOXwxX2u/UtYYf2v/f/9//3//f/9//3//f/9//3//f/9//3//f/9//3//f/9//3//f/9//3//f/9//3//f/9//3//f/9//3//f/9//3//f/9//3//f/9//3//f/9//3//f/9//3//f/9//3//f/9//3//f/9//3//f/9//3//f/5//n//f/5//H//e55Sv3P2Obxa/3/9f5xz+EGVMX1Kv3f8f593ek70GD9G33v+e1xGnzX/f/t//3//f/9//3//f/9//3/+f/9//3//f/9/v3fZOb0532/6Od49/3//f/9//3//f/9//3//f/9//3//f/9//3//f/9//3//f/9//3//f/9//3//f/9//3//f/9//3//f/9//3//f/9//3//f/9//3//f/9//3//f/9//3//f/9//3//f/9//3//f/9//3//f/9//3//f/9//3//f/9//3//f/5//39baz9ne2d6Lb93/3/9f/5//n88Z593/n//f/9/XGf7Pdw931qeazgl/lr+f/9//3//f/9//3//f/9//3//f/9//3//f/9/33u5Pd9WnmeaLT5n/n/+f/9//3//f/9//3//f/9//3//f/9//3//f/9//3//f/9//3//f/9//3//f/9//3//f/9//3//f/9//3//f/9//3//f/9//3//f/9//3//f/9//3//f/9//3//f/9//3//f/9//3//f/9//3//f/9//3//f/9//3//f/9//384Y79zWkZ9Tv57/n//f/9/33t9c797/3//f/9/33f+Wlgp3lYePpwxv3P/f/9//3//f/9//3//f/9//3//f/9//3//f/5/nne6Nd9WWV97LZ9z/3/9f/9//3//f/9//3//f/9//3//f/9//3//f/9//3//f/9//3//f/9//3//f/9//3//f/9//3//f/9//3//f/9//3//f/9//3//f/9//3//f/9//3//f/9//3//f/9//3//f/9//3//f/9//3//f/9//3//f/9//3//f/9/unM6Rl9n2jmfc/9//3//f/9//3//f/9//3/+f/9//3tfa7wxfil/LT5C/3v/f/9//3//f/9//3//f/9//3//f/9//3/+f/5//l55LV9n+TlfTv97/X/+f/9//n//f/9//3//f/9//3//f/9//3//f/9//3//f/9//3//f/9//3//f/9//3//f/9//3//f/9//3//f/9//3//f/9//3//f/9//3//f/9//3//f/9//3//f/9//3//f/9//3//f/9//3//f/9//3//f/9//3//f/5/fm9dTt053z3/f/9//3//f/9//3//f/9//3/+f/9//3+ea/w5XyldKZ9r/nv/f/9//3//f/9//3//f/9//3//f/9//3/+f997/V7ePV5jey1fZ/57/3//f/5//n//f/9//3//f/9//3//f/9//3//f/9//3//f/9//3//f/9//3//f/9//3//f/9//3//f/9//3//f/9//3//f/9//3//f/9//3//f/9//3//f/9//3//f/9//3//f/9//3//f/9//3//f/9//3//f/9//n//f/9//V69NVwlX2v/f/9//3//f/9//3//f/9//3//f/9/+3+dc9o1XCUdPv97/3//f/9//3//f/9//3//f/9//3//f/9//n/9f/9/m1IdQlxCWimfc/97/n//f/9//3//f/9//3//f/9//3//f/9//3//f/9//3//f/9//3//f/9//3//f/9//3//f/9//3//f/9//3//f/9//3//f/9//3//f/9//3//f/9//3//f/9//3//f/9//3//f/9//3//f/9//3//f/9//3//f/9//n/+f997mkqaKZ9v/3//f/9//3//f/9//3//f/9//3//f99//X/8dxg6+BwfY/9//3//f/9//3//f/9//3//f/9//3/+f/9//n/+f917Nj5eQv45vjX/f/t//3//f/9//3//f/9//3//f/9//3//f/9//3//f/9//3//f/9//3//f/9//3//f/9//3//f/9//3//f/9//3//f/9//3//f/9//3//f/9//3//f/9//3//f/9//3//f/9//3//f/9//3//f/9//3//f/9//3//f/9//3//f/9//3//f/9//3//f/9//3//f/9//3//f/9//3//f/9//H/+e5c1XTGfc/9//H/9f/9//3//f/9//3//f/9//3//f/9//3//fzxrmjGdSrwxH1/+f/9//3//f/9//3//f/1//3//f/9//3//f/9//3//f/9//3//f/9//3//f/9//3//f/9//3//f/9//3//f/9//3//f/9//3//f/9//3//f/9//3//f/9//3//f/9//3//f/9//3//f/9//3//f/9//3//f/9//3//f/9//3//f/9//3//f/9//3//f/9//3//f/9//3//f/9//3//f/5//n9fbzkl/j2/c/9//3//f/5//3//f/9//3//f/9//3//f/9//3//f3hK3zk+Qto533v+f/5//3//f/9//3/+f/9//3//f/9//3//f/9//3//f/9//3//f/9//3//f/9//3//f/9//3//f/9//3//f/9//3//f/9//3//f/9//3//f/9//3//f/9//3//f/9//3//f/9//3//f/9//3//f/9//3//f/9//3//f/9//3//f/9//3//f/9//3//f/9//3//f/9//3//f/9//3//f/9//3+9VpwtPUbfe/9//n/+f/9//3//f/9//3//f/9//3//f/9//3//e/k93jn9Pd9e/H/9f/9//3//f/9//3//f/9//3//f/9//3//f/9//3//f/9//3//f/9//3//f/9//3//f/9//3//f/9//3//f/9//3//f/9//3//f/9//3//f/9//3//f/9//3//f/9//3//f/9//3//f/9//3//f/9//3//f/9//3//f/9//3//f/9//3//f/9//3//f/9//3//f/9//3/+f/9//3/+f/5//ntaRhwlf07+e/5/33//f/9//3//f/9//3//f/9//3//f/9//3/cd9g1/0EdQr9z/3//f/9//3//f/9//3//f/9//3//f/9//3//f/9//3//f/9//3//f/9//3//f/9//3//f/9//3//f/9//3//f/9//3//f/9//3//f/9//3//f/9//3//f/9//3//f/9//3//f/9//3//f/9//3//f/9//3//f/9//3//f/9//3//f/9//3//f/9//3//f/9//3//f/9//n//f/9//n/+f/9/f2+7OVspH1v/e/9//3//f/9//3//f/9//3//f/9//3//f/9//398a3spn06eTt9//3//f/9//3//f/9//3//f/9//3//f/9//3//f/9//3//f/9//3//f/9//3//f/9//3//f/9//3//f/9//3//f/9//3//f/9//3//f/9//3//f/9//3//f/9//3//f/9//3//f/9//3//f/9//3//f/9//3//f/9//3//f/9//3//f/9//3//f/9//3//f/9//3//f/9//3//f/1//3/ff/9/G1//Of0cn2/8e/9//3//f/9//3//f/9//3//f/5//3//f/5//nvbTl4pf0r+Xv9//3//f/5//3//f/9//3//f/9//3//f/9//3//f/9//3//f/9//3//f/9//3//f/9//3//f/9//3//f/9//3//f/9//3//f/9//3//f/9//3//f/9//3//f/9//3//f/9//3//f/9//3//f/9//3//f/9//3//f/9//3//f/9//3//f/9//3//f/9//3//f/9//3//f/9//3//f/9//3/+f/x/fE5eLf45/3f/e/9//3//f/5//n//f/9//3//f/9//3//f/9//3f4Ob0131K/b/9//3//f/9//3//f/9//3//f/9//3//f/9//3//f/9//3//f/9//3//f/9//3//f/9//3//f/9//3//f/9//3//f/9//3//f/9//3//f/9//3//f/9//3//f/9//3//f/9//3//f/9//3//f/9//3//f/9//3//f/9//3//f/9//3//f/9//3//f/9//3//f/9//3//f/9//3//f/9//3//f39vmjF7KT9j/3v8f/5//3//f/9//3//f/9//3//f/9//3//f/9/X2c3JZ9KH1v/e/9//3//f/9//3//f/9//3//f/9//3//f/9//3//f/9//3//f/9//3//f/9//3//f/9//3//f/9//3//f/9//3//f/9//3//f/9//3//f/9//3//f/9//3//f/9//3//f/9//3//f/9//3//f/9//3//f/9//3//f/9//3//f/9//3//f/9//3//f/9//3//f/9//3//f/9//3//f/5//3//e7tSuzU/Rv97/X/8f/9//3//f/9//3//f/9//3//f/9//3//f/97e0qbKR0+n2//f/9//3//f/9//3//f/9//3//f/9//3//f/9//3//f/9//3//f/9//3//f/9//3//f/9//3//f/9//3//f/9//3//f/9//3//f/9//3//f/9//3//f/9//3//f/9//3//f/9//3//f/9//3//f/9//3//f/9//3//f/9//3//f/9//3//f/9//3//f/9//3//f/9//3//f/9//n//f/9//3/+e7xSXS1/c/9//3//f/9//3//f/9//3//f/9//3//f/9//3/+f/9/vVKdMR0+/3v/f/9//3//f/9//3//f/9//3//f/9//3//f/9//3//f/9//3//f/9//3//f/9//3//f/9//3//f/9//3//f/9//3//f/9//3//f/9//3//f/9//3//f/9//3//f/9//3//f/9//3//f/9//3//f/9//3//f/9//3//f/9//3//f/9//3//f/9//3//f/9//3//f/9//3//f/9//3//f/5//n+/d5cx3lr/f/9//3//f/9//3//f/9//3//f/9//3//f/9//n//f/972z08Jf9a/3//f/9//3//f/9//3//f/9//3//f/9//3//f/9//3//f/9//3//f/9//3//f/9//3//f/9//3//f/9//3//f/9//3//f/9//3//f/9//3//f/9//3//f/9//3//f/9//3//f/9//3//f/9//3//f/9//3//f/9//3//f/9//3//f/9//3//f/9//3//f/9//3//f/9//3//f/9//n/+f/9//397a953/n//f/9//3//f/9//3//f/9//3/+f/9//3//f/5//3/6f19vPil6Kb9z/3//f/9//3//f/9//3//f/9//3//f/9//3//f/9//3//f/9//3//f/9//3//f/9//3//f/9//3//f/5//n//f/9//3//f/9//3//f/9//3//f/9//3//f/9//3//f/9//3//f/9//3//f/9//3//f/9//3//f/9//3//f/9//3//f/9//3//f/9//3//f/9//3//f/9//3//f/9//3//f/9//3//f/9//3//f/9//3//f/9//3//f/9//3//f/9//3//f/9//3/+f3tGXin/Yv5//3//f/9//3//f/9//3//f/9//3//f/9//3//f/9//3//f/9//3//f/9//3//f/9//3//f/9//3//f/9//3//f/9//3//f/9//3//f/9//3//f/9//3//f/9//3//f/9//3//f/9//3//f/9//3//f/9//3//f/9//3//f/9//3//f/9//3//f/9//3//f/9//3//f/9//3//f/9//3//f/9//3//f/9//3//f/9//3//f/9//3//f/9//3//f/9//3//f/9//39+a7kxW0r/f/9//3//f/9//3//f/9//3//f/9//3//f/9//3//f/9//3//f/9//3//f/9//3//f/9//3//f/9//3//f/9//3//f/9//3//f/9//3//f/9//3//f/9//3//f/9//3//f/9//3//f/9//3//f/9//3//f/9//3//f/9//3//f/9//3//f/9//3//f/9//3//f/9//3//f/9//3//f/9//3//f/9//3//f/9//3//f/9//3//f/9//3//f/9//3//f/9//3//f/9//3//e/9//n//f/9//3//f/9//3//f/9//3//f/9//3//f/9//3//f/9//3//f/9//3//f/9//3//f/9//3//f/5//3/+f/9//n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Общее</vt:lpstr>
      <vt:lpstr>1.1.</vt:lpstr>
      <vt:lpstr>1.2.</vt:lpstr>
      <vt:lpstr>1.3.</vt:lpstr>
      <vt:lpstr>1.4.</vt:lpstr>
      <vt:lpstr>2.1.</vt:lpstr>
      <vt:lpstr>2.2.</vt:lpstr>
      <vt:lpstr>3 - 3.2.</vt:lpstr>
      <vt:lpstr>3.4.</vt:lpstr>
      <vt:lpstr>4.1.</vt:lpstr>
      <vt:lpstr>4.2.</vt:lpstr>
      <vt:lpstr>4.3.</vt:lpstr>
      <vt:lpstr>4.9.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2018-01-16T10:27:27Z</dcterms:modified>
</cp:coreProperties>
</file>