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'2)'!$A$1:$E$26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C6" i="1"/>
  <c r="B30"/>
  <c r="C30"/>
  <c r="F10" i="10" l="1"/>
  <c r="C11" i="9" l="1"/>
  <c r="C15"/>
  <c r="C10" i="10" l="1"/>
  <c r="C19" i="9" l="1"/>
  <c r="H26" i="1"/>
  <c r="D3" i="3" s="1"/>
  <c r="F2" i="1"/>
  <c r="F16"/>
  <c r="E11"/>
  <c r="C23" i="9"/>
  <c r="C7"/>
  <c r="E42" i="1" l="1"/>
  <c r="F42" s="1"/>
  <c r="E34"/>
  <c r="D11"/>
  <c r="F15"/>
  <c r="F14"/>
  <c r="F13"/>
  <c r="F12"/>
  <c r="F10"/>
  <c r="F9"/>
  <c r="E8"/>
  <c r="E7" s="1"/>
  <c r="J42"/>
  <c r="J34"/>
  <c r="E2" l="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30"/>
  <c r="G30"/>
  <c r="G38" s="1"/>
  <c r="A10" i="10"/>
  <c r="K39" i="1"/>
  <c r="K40"/>
  <c r="F11"/>
  <c r="B7"/>
  <c r="F8"/>
  <c r="K41"/>
  <c r="I42"/>
  <c r="H42"/>
  <c r="F34"/>
  <c r="K34"/>
  <c r="F7"/>
  <c r="B38" l="1"/>
  <c r="E38"/>
  <c r="J30"/>
  <c r="J38" s="1"/>
  <c r="K42"/>
  <c r="D38"/>
  <c r="I30"/>
  <c r="I38" s="1"/>
  <c r="H30"/>
  <c r="H38" s="1"/>
  <c r="C38"/>
</calcChain>
</file>

<file path=xl/sharedStrings.xml><?xml version="1.0" encoding="utf-8"?>
<sst xmlns="http://schemas.openxmlformats.org/spreadsheetml/2006/main" count="190" uniqueCount="148">
  <si>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</si>
  <si>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</si>
  <si>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</si>
  <si>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</si>
  <si>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</si>
  <si>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</si>
  <si>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</si>
  <si>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</si>
  <si>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</si>
  <si>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</si>
  <si>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</si>
  <si>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</si>
  <si>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</si>
  <si>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</si>
  <si>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</si>
  <si>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</si>
  <si>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</si>
  <si>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</si>
  <si>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</si>
  <si>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</si>
  <si>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</si>
  <si>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</si>
  <si>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</si>
  <si>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</si>
  <si>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</si>
  <si>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</si>
  <si>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</si>
  <si>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</si>
  <si>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</si>
  <si>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</si>
  <si>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</si>
  <si>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</si>
  <si>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</si>
  <si>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</si>
  <si>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</si>
  <si>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</si>
  <si>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</si>
  <si>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</si>
  <si>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</si>
  <si>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</si>
  <si>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</si>
  <si>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</si>
  <si>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</si>
  <si>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</si>
  <si>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</si>
  <si>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</si>
  <si>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</si>
  <si>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</si>
  <si>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</si>
  <si>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</si>
  <si>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</si>
  <si>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</si>
  <si>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</si>
  <si>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</si>
  <si>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</si>
  <si>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</si>
  <si>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</si>
  <si>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</si>
  <si>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</si>
  <si>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</si>
  <si>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</si>
  <si>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</si>
  <si>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</si>
  <si>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</si>
  <si>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</si>
  <si>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</si>
  <si>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</si>
  <si>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</si>
  <si>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</si>
  <si>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</si>
  <si>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</si>
  <si>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</si>
  <si>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</si>
  <si>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</si>
  <si>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</si>
  <si>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</si>
  <si>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</si>
  <si>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</si>
  <si>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</si>
  <si>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</si>
  <si>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</si>
  <si>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</si>
  <si>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</si>
  <si>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</si>
  <si>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</si>
  <si>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</si>
  <si>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</si>
  <si>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</si>
  <si>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</si>
  <si>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</si>
  <si>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</si>
  <si>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</si>
  <si>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</si>
  <si>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</si>
  <si>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</si>
  <si>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</si>
  <si>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</si>
  <si>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</si>
  <si>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</si>
  <si>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</si>
  <si>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</si>
  <si>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</si>
  <si>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</si>
  <si>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</si>
  <si>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</si>
  <si>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</si>
  <si>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</si>
  <si>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</si>
  <si>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</si>
  <si>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</si>
  <si>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</si>
  <si>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</si>
  <si>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</si>
  <si>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</si>
  <si>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</si>
  <si>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</si>
  <si>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</si>
  <si>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</si>
  <si>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</si>
  <si>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</si>
  <si>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</si>
  <si>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</si>
  <si>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</si>
  <si>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</si>
  <si>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</si>
  <si>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</si>
  <si>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</si>
  <si>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</si>
  <si>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</si>
  <si>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</si>
  <si>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</si>
  <si>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</si>
  <si>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2017 г.</t>
  </si>
  <si>
    <t>май</t>
  </si>
  <si>
    <t>ТР I и II секций 0,4 кВ в РУ-0,4 кВ ТП-25</t>
  </si>
  <si>
    <t>ТР вводного автомата I секции в РУ-0,4 кВ ТП-37</t>
  </si>
  <si>
    <t>ТР I и II секций 0,4 кВ в РУ-0,4 кВ ТП-13</t>
  </si>
  <si>
    <t>ТР вводного автомата II секции в РУ-0,4 кВ ТП-37</t>
  </si>
  <si>
    <t>ТР ВМ яч.49 в ЗРУ-10 кВ ГПП-21</t>
  </si>
  <si>
    <t>ТР ВМ вв.1 в РУ-10 кВ ТП-37</t>
  </si>
  <si>
    <t>ТР ВМ яч.22 в ЗРУ-10 кВ ГПП-21</t>
  </si>
  <si>
    <t>ТР ВМ вв.2 в РУ-10 кВ ТП-37</t>
  </si>
  <si>
    <t>ТР тран-ров Т-1 и Т-2 в РУ-0,4 кВ ТП-25</t>
  </si>
  <si>
    <t>ТР тран-ра Т-1 в РУ-10 кВ ТП-37</t>
  </si>
  <si>
    <t>ТР тран-ров Т-1 и Т-2 в РУ-0,4 кВ ТП-13</t>
  </si>
  <si>
    <t>ТР тран-ра Т-2 в РУ-10 кВ ТП-37</t>
  </si>
  <si>
    <t>Черемуховская (ГПП-15)</t>
  </si>
  <si>
    <t>I квартал</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</si>
</sst>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b/>
      <sz val="11"/>
      <color theme="0"/>
      <name val="Calibri"/>
      <family val="2"/>
      <charset val="204"/>
    </font>
    <font>
      <sz val="11"/>
      <color theme="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0" fontId="35" fillId="0" borderId="1" xfId="0" applyFont="1" applyBorder="1" applyAlignment="1">
      <alignment wrapText="1"/>
    </xf>
    <xf numFmtId="0" fontId="36" fillId="3" borderId="1" xfId="0" applyFont="1" applyFill="1" applyBorder="1" applyAlignment="1">
      <alignment wrapText="1"/>
    </xf>
    <xf numFmtId="0" fontId="3" fillId="0" borderId="1" xfId="2" applyFont="1" applyFill="1" applyBorder="1" applyAlignment="1">
      <alignment horizontal="left" vertical="center"/>
    </xf>
    <xf numFmtId="0" fontId="3" fillId="0" borderId="1" xfId="2" applyFont="1" applyFill="1" applyBorder="1" applyAlignment="1"/>
    <xf numFmtId="0" fontId="3" fillId="0" borderId="2" xfId="2" applyFont="1" applyFill="1" applyBorder="1" applyAlignment="1"/>
    <xf numFmtId="0" fontId="37" fillId="2" borderId="1" xfId="3" applyNumberFormat="1" applyFont="1" applyFill="1" applyBorder="1" applyAlignment="1" applyProtection="1">
      <alignment horizontal="center" vertical="top" wrapText="1"/>
    </xf>
    <xf numFmtId="0" fontId="38" fillId="2" borderId="1" xfId="3" applyNumberFormat="1" applyFont="1" applyFill="1" applyBorder="1" applyAlignment="1" applyProtection="1">
      <alignment horizontal="left" vertical="top" wrapText="1"/>
    </xf>
    <xf numFmtId="0" fontId="38" fillId="2" borderId="1" xfId="3" applyNumberFormat="1" applyFont="1" applyFill="1" applyBorder="1" applyAlignment="1" applyProtection="1">
      <alignment horizontal="center" vertical="top" wrapText="1"/>
    </xf>
    <xf numFmtId="0" fontId="37" fillId="0" borderId="1" xfId="3" applyNumberFormat="1" applyFont="1" applyFill="1" applyBorder="1" applyAlignment="1" applyProtection="1">
      <alignment horizontal="center" vertical="top"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6" zoomScaleNormal="100" zoomScaleSheetLayoutView="100" workbookViewId="0">
      <selection activeCell="A24" sqref="A24"/>
    </sheetView>
  </sheetViews>
  <sheetFormatPr defaultRowHeight="15"/>
  <cols>
    <col min="1" max="1" width="98" style="30" customWidth="1"/>
    <col min="2" max="2" width="11.28515625" style="30" customWidth="1"/>
    <col min="3" max="3" width="7.5703125" style="30" customWidth="1"/>
    <col min="4" max="4" width="9.140625" style="30" hidden="1" customWidth="1"/>
    <col min="5" max="16384" width="9.140625" style="30"/>
  </cols>
  <sheetData>
    <row r="1" spans="1:4" ht="48" customHeight="1">
      <c r="A1" s="109" t="s">
        <v>113</v>
      </c>
      <c r="B1" s="109"/>
      <c r="C1" s="109"/>
      <c r="D1" s="109"/>
    </row>
    <row r="2" spans="1:4" ht="15.75" customHeight="1">
      <c r="A2" s="31"/>
    </row>
    <row r="3" spans="1:4" s="33" customFormat="1">
      <c r="A3" s="32" t="s">
        <v>99</v>
      </c>
      <c r="B3" s="93" t="s">
        <v>133</v>
      </c>
      <c r="C3" s="33" t="s">
        <v>132</v>
      </c>
    </row>
    <row r="4" spans="1:4" s="35" customFormat="1" ht="15.75" customHeight="1">
      <c r="A4" s="34"/>
    </row>
    <row r="5" spans="1:4" s="33" customFormat="1" ht="15.75" customHeight="1">
      <c r="A5" s="33" t="s">
        <v>105</v>
      </c>
    </row>
    <row r="6" spans="1:4" s="33" customFormat="1" ht="15.75" customHeight="1">
      <c r="A6" s="33" t="s">
        <v>106</v>
      </c>
    </row>
    <row r="7" spans="1:4" s="33" customFormat="1" ht="9.9499999999999993" customHeight="1"/>
    <row r="8" spans="1:4" s="33" customFormat="1" ht="64.5" customHeight="1">
      <c r="A8" s="108" t="s">
        <v>124</v>
      </c>
      <c r="B8" s="108"/>
      <c r="C8" s="108"/>
    </row>
    <row r="9" spans="1:4" s="33" customFormat="1" ht="9.9499999999999993" customHeight="1"/>
    <row r="10" spans="1:4" s="37" customFormat="1" ht="65.25" customHeight="1">
      <c r="A10" s="108" t="s">
        <v>107</v>
      </c>
      <c r="B10" s="108"/>
      <c r="C10" s="108"/>
      <c r="D10" s="108"/>
    </row>
    <row r="11" spans="1:4" s="37" customFormat="1" ht="9.9499999999999993" customHeight="1">
      <c r="A11" s="36"/>
      <c r="B11" s="36"/>
      <c r="C11" s="36"/>
      <c r="D11" s="36"/>
    </row>
    <row r="12" spans="1:4" s="37" customFormat="1" ht="34.5" customHeight="1">
      <c r="A12" s="108" t="s">
        <v>108</v>
      </c>
      <c r="B12" s="108"/>
      <c r="C12" s="108"/>
      <c r="D12" s="108"/>
    </row>
    <row r="13" spans="1:4" s="37" customFormat="1" ht="9.9499999999999993" customHeight="1">
      <c r="A13" s="36"/>
      <c r="B13" s="36"/>
      <c r="C13" s="36"/>
      <c r="D13" s="36"/>
    </row>
    <row r="14" spans="1:4" s="37" customFormat="1" ht="49.5" customHeight="1">
      <c r="A14" s="108" t="s">
        <v>109</v>
      </c>
      <c r="B14" s="108"/>
      <c r="C14" s="108"/>
      <c r="D14" s="108"/>
    </row>
    <row r="15" spans="1:4" s="37" customFormat="1" ht="9.9499999999999993" customHeight="1">
      <c r="A15" s="36"/>
      <c r="B15" s="36"/>
      <c r="C15" s="36"/>
      <c r="D15" s="36"/>
    </row>
    <row r="16" spans="1:4" s="37" customFormat="1" ht="63.75" customHeight="1">
      <c r="A16" s="108" t="s">
        <v>110</v>
      </c>
      <c r="B16" s="108"/>
      <c r="C16" s="108"/>
      <c r="D16" s="108"/>
    </row>
    <row r="17" spans="1:4" s="37" customFormat="1" ht="9.9499999999999993" customHeight="1">
      <c r="A17" s="36"/>
      <c r="B17" s="36"/>
      <c r="C17" s="36"/>
      <c r="D17" s="36"/>
    </row>
    <row r="18" spans="1:4" s="37" customFormat="1" ht="50.25" customHeight="1">
      <c r="A18" s="108" t="s">
        <v>111</v>
      </c>
      <c r="B18" s="108"/>
      <c r="C18" s="108"/>
      <c r="D18" s="108"/>
    </row>
    <row r="19" spans="1:4" s="37" customFormat="1" ht="9.9499999999999993" customHeight="1">
      <c r="A19" s="36"/>
      <c r="B19" s="36"/>
      <c r="C19" s="36"/>
      <c r="D19" s="36"/>
    </row>
    <row r="20" spans="1:4" s="37" customFormat="1" ht="140.25" customHeight="1">
      <c r="A20" s="108" t="s">
        <v>112</v>
      </c>
      <c r="B20" s="108"/>
      <c r="C20" s="108"/>
      <c r="D20" s="108"/>
    </row>
    <row r="21" spans="1:4" s="37" customFormat="1" ht="9.9499999999999993" customHeight="1">
      <c r="A21" s="36"/>
      <c r="B21" s="36"/>
      <c r="C21" s="36"/>
      <c r="D21" s="36"/>
    </row>
    <row r="22" spans="1:4" s="37" customFormat="1" ht="103.5" customHeight="1">
      <c r="A22" s="108" t="s">
        <v>119</v>
      </c>
      <c r="B22" s="108"/>
      <c r="C22" s="108"/>
      <c r="D22" s="108"/>
    </row>
    <row r="23" spans="1:4" s="38" customFormat="1"/>
    <row r="24" spans="1:4" s="38" customFormat="1"/>
    <row r="25" spans="1:4" s="38"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V32" sqref="V32"/>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6" t="s">
        <v>117</v>
      </c>
      <c r="K1" s="116"/>
    </row>
    <row r="2" spans="1:11" ht="15" customHeight="1">
      <c r="A2" s="121" t="s">
        <v>64</v>
      </c>
      <c r="B2" s="121"/>
      <c r="C2" s="121"/>
      <c r="D2" s="121"/>
      <c r="E2" s="82" t="str">
        <f>+'Информация для раскрытия'!B3</f>
        <v>май</v>
      </c>
      <c r="F2" s="39" t="str">
        <f>+'Информация для раскрытия'!C3</f>
        <v>2017 г.</v>
      </c>
    </row>
    <row r="3" spans="1:11" ht="15" customHeight="1">
      <c r="A3" s="127" t="s">
        <v>63</v>
      </c>
      <c r="B3" s="127"/>
      <c r="C3" s="127"/>
      <c r="D3" s="127"/>
      <c r="E3" s="127"/>
      <c r="F3" s="127"/>
    </row>
    <row r="4" spans="1:11" ht="15">
      <c r="A4" s="12"/>
      <c r="B4" s="12"/>
      <c r="C4" s="12"/>
      <c r="D4" s="12"/>
      <c r="E4" s="12"/>
      <c r="F4" s="13"/>
    </row>
    <row r="5" spans="1:11" ht="15">
      <c r="A5" s="111" t="s">
        <v>102</v>
      </c>
      <c r="B5" s="110" t="s">
        <v>101</v>
      </c>
      <c r="C5" s="110"/>
      <c r="D5" s="110"/>
      <c r="E5" s="110"/>
      <c r="F5" s="110"/>
    </row>
    <row r="6" spans="1:11" ht="15">
      <c r="A6" s="112"/>
      <c r="B6" s="46" t="s">
        <v>147</v>
      </c>
      <c r="C6" s="46" t="str">
        <f>+E2</f>
        <v>май</v>
      </c>
      <c r="D6" s="46" t="s">
        <v>127</v>
      </c>
      <c r="E6" s="46" t="s">
        <v>130</v>
      </c>
      <c r="F6" s="48" t="s">
        <v>2</v>
      </c>
    </row>
    <row r="7" spans="1:11" s="40" customFormat="1" ht="15">
      <c r="A7" s="17" t="s">
        <v>17</v>
      </c>
      <c r="B7" s="18">
        <f>+B8</f>
        <v>0</v>
      </c>
      <c r="C7" s="19">
        <v>0</v>
      </c>
      <c r="D7" s="104">
        <f t="shared" ref="D7" si="0">+D8</f>
        <v>0</v>
      </c>
      <c r="E7" s="104">
        <f>+E8</f>
        <v>0</v>
      </c>
      <c r="F7" s="1">
        <f>SUM(B7:E7)</f>
        <v>0</v>
      </c>
    </row>
    <row r="8" spans="1:11" s="41" customFormat="1" ht="15">
      <c r="A8" s="20" t="s">
        <v>18</v>
      </c>
      <c r="B8" s="18">
        <f>+B9+B10</f>
        <v>0</v>
      </c>
      <c r="C8" s="19">
        <v>0</v>
      </c>
      <c r="D8" s="104">
        <f t="shared" ref="D8" si="1">+D9+D10</f>
        <v>0</v>
      </c>
      <c r="E8" s="104">
        <f>+E9+E10</f>
        <v>0</v>
      </c>
      <c r="F8" s="1">
        <f>SUM(B8:E8)</f>
        <v>0</v>
      </c>
    </row>
    <row r="9" spans="1:11" ht="18" customHeight="1">
      <c r="A9" s="2" t="s">
        <v>79</v>
      </c>
      <c r="B9" s="4"/>
      <c r="C9" s="15"/>
      <c r="D9" s="105"/>
      <c r="E9" s="106"/>
      <c r="F9" s="5">
        <f t="shared" ref="F9:F15" si="2">SUM(B9:E9)</f>
        <v>0</v>
      </c>
    </row>
    <row r="10" spans="1:11" ht="15.75" customHeight="1">
      <c r="A10" s="2" t="s">
        <v>115</v>
      </c>
      <c r="B10" s="4"/>
      <c r="C10" s="15"/>
      <c r="D10" s="105"/>
      <c r="E10" s="106"/>
      <c r="F10" s="5">
        <f t="shared" si="2"/>
        <v>0</v>
      </c>
    </row>
    <row r="11" spans="1:11" s="41" customFormat="1" ht="15" customHeight="1">
      <c r="A11" s="20" t="s">
        <v>19</v>
      </c>
      <c r="B11" s="18">
        <f>SUM(B12:B15)</f>
        <v>0</v>
      </c>
      <c r="C11" s="19">
        <f t="shared" ref="C11" si="3">SUM(C12:C15)</f>
        <v>0</v>
      </c>
      <c r="D11" s="104">
        <f>SUM(D12:D15)</f>
        <v>0</v>
      </c>
      <c r="E11" s="104">
        <f>SUM(E12:E15)</f>
        <v>0</v>
      </c>
      <c r="F11" s="1">
        <f t="shared" si="2"/>
        <v>0</v>
      </c>
    </row>
    <row r="12" spans="1:11" ht="18.75" customHeight="1">
      <c r="A12" s="2" t="s">
        <v>80</v>
      </c>
      <c r="B12" s="4"/>
      <c r="C12" s="15"/>
      <c r="D12" s="105"/>
      <c r="E12" s="106"/>
      <c r="F12" s="5">
        <f t="shared" si="2"/>
        <v>0</v>
      </c>
    </row>
    <row r="13" spans="1:11" ht="20.25" customHeight="1">
      <c r="A13" s="2" t="s">
        <v>81</v>
      </c>
      <c r="B13" s="4"/>
      <c r="C13" s="15"/>
      <c r="D13" s="105"/>
      <c r="E13" s="106"/>
      <c r="F13" s="5">
        <f t="shared" si="2"/>
        <v>0</v>
      </c>
    </row>
    <row r="14" spans="1:11" ht="36" customHeight="1">
      <c r="A14" s="2" t="s">
        <v>82</v>
      </c>
      <c r="B14" s="4"/>
      <c r="C14" s="15"/>
      <c r="D14" s="105"/>
      <c r="E14" s="106"/>
      <c r="F14" s="5">
        <f t="shared" si="2"/>
        <v>0</v>
      </c>
    </row>
    <row r="15" spans="1:11" ht="15">
      <c r="A15" s="2" t="s">
        <v>83</v>
      </c>
      <c r="B15" s="4"/>
      <c r="C15" s="4"/>
      <c r="D15" s="106"/>
      <c r="E15" s="106"/>
      <c r="F15" s="5">
        <f t="shared" si="2"/>
        <v>0</v>
      </c>
    </row>
    <row r="16" spans="1:11" s="41" customFormat="1" ht="31.5" customHeight="1">
      <c r="A16" s="20" t="s">
        <v>86</v>
      </c>
      <c r="B16" s="18">
        <v>0</v>
      </c>
      <c r="C16" s="18">
        <v>0</v>
      </c>
      <c r="D16" s="104">
        <v>0</v>
      </c>
      <c r="E16" s="107">
        <v>0</v>
      </c>
      <c r="F16" s="18">
        <f>SUM(B16:E16)</f>
        <v>0</v>
      </c>
    </row>
    <row r="17" spans="1:11" s="41" customFormat="1" ht="19.5" customHeight="1">
      <c r="A17" s="20" t="s">
        <v>20</v>
      </c>
      <c r="B17" s="131"/>
      <c r="C17" s="132"/>
      <c r="D17" s="132"/>
      <c r="E17" s="132"/>
      <c r="F17" s="133"/>
    </row>
    <row r="18" spans="1:11" ht="15">
      <c r="A18" s="2"/>
      <c r="B18" s="122"/>
      <c r="C18" s="123"/>
      <c r="D18" s="123"/>
      <c r="E18" s="123"/>
      <c r="F18" s="124"/>
    </row>
    <row r="19" spans="1:11" ht="15">
      <c r="A19" s="2"/>
      <c r="B19" s="122"/>
      <c r="C19" s="123"/>
      <c r="D19" s="123"/>
      <c r="E19" s="123"/>
      <c r="F19" s="124"/>
    </row>
    <row r="20" spans="1:11" ht="15">
      <c r="A20" s="2" t="s">
        <v>66</v>
      </c>
      <c r="B20" s="122"/>
      <c r="C20" s="123"/>
      <c r="D20" s="123"/>
      <c r="E20" s="123"/>
      <c r="F20" s="124"/>
    </row>
    <row r="21" spans="1:11" ht="15">
      <c r="A21" s="2"/>
      <c r="B21" s="128"/>
      <c r="C21" s="129"/>
      <c r="D21" s="129"/>
      <c r="E21" s="129"/>
      <c r="F21" s="130"/>
    </row>
    <row r="22" spans="1:11" ht="15">
      <c r="A22" s="2"/>
      <c r="B22" s="128"/>
      <c r="C22" s="129"/>
      <c r="D22" s="129"/>
      <c r="E22" s="129"/>
      <c r="F22" s="130"/>
    </row>
    <row r="23" spans="1:11" ht="15">
      <c r="A23" s="12"/>
      <c r="B23" s="12"/>
      <c r="C23" s="12"/>
      <c r="D23" s="12"/>
      <c r="E23" s="12"/>
      <c r="F23" s="13"/>
    </row>
    <row r="24" spans="1:11" ht="49.5" customHeight="1">
      <c r="A24" s="11"/>
      <c r="B24" s="12"/>
      <c r="C24" s="12"/>
      <c r="D24" s="12"/>
      <c r="E24" s="12"/>
      <c r="F24" s="13"/>
    </row>
    <row r="26" spans="1:11" s="7" customFormat="1" ht="15.75" customHeight="1">
      <c r="A26" s="126" t="s">
        <v>89</v>
      </c>
      <c r="B26" s="126"/>
      <c r="C26" s="126"/>
      <c r="D26" s="126"/>
      <c r="E26" s="126"/>
      <c r="F26" s="126"/>
      <c r="G26" s="94" t="str">
        <f>+'Информация для раскрытия'!B3</f>
        <v>май</v>
      </c>
      <c r="H26" s="42" t="str">
        <f>+'Информация для раскрытия'!C3</f>
        <v>2017 г.</v>
      </c>
      <c r="J26" s="43"/>
      <c r="K26" s="43"/>
    </row>
    <row r="27" spans="1:11" s="7" customFormat="1" ht="15"/>
    <row r="28" spans="1:11" s="7" customFormat="1" ht="15">
      <c r="A28" s="125" t="s">
        <v>0</v>
      </c>
      <c r="B28" s="125"/>
      <c r="C28" s="125"/>
      <c r="D28" s="125"/>
      <c r="E28" s="125"/>
      <c r="F28" s="125"/>
      <c r="G28" s="125"/>
      <c r="H28" s="125"/>
      <c r="I28" s="125"/>
      <c r="J28" s="125"/>
      <c r="K28" s="125"/>
    </row>
    <row r="29" spans="1:11" s="7" customFormat="1" ht="15">
      <c r="A29" s="113" t="s">
        <v>33</v>
      </c>
      <c r="B29" s="117" t="s">
        <v>1</v>
      </c>
      <c r="C29" s="118"/>
      <c r="D29" s="118"/>
      <c r="E29" s="118"/>
      <c r="F29" s="119"/>
      <c r="G29" s="117" t="s">
        <v>116</v>
      </c>
      <c r="H29" s="118"/>
      <c r="I29" s="118"/>
      <c r="J29" s="118"/>
      <c r="K29" s="119"/>
    </row>
    <row r="30" spans="1:11" s="7" customFormat="1" ht="18" customHeight="1">
      <c r="A30" s="114"/>
      <c r="B30" s="46" t="str">
        <f t="shared" ref="B30:E30" si="4">+B6</f>
        <v>I квартал</v>
      </c>
      <c r="C30" s="46" t="str">
        <f>+E2</f>
        <v>май</v>
      </c>
      <c r="D30" s="46" t="str">
        <f t="shared" si="4"/>
        <v>III квартал</v>
      </c>
      <c r="E30" s="46" t="str">
        <f t="shared" si="4"/>
        <v>IV квартал</v>
      </c>
      <c r="F30" s="46" t="s">
        <v>2</v>
      </c>
      <c r="G30" s="46" t="str">
        <f>+B30</f>
        <v>I квартал</v>
      </c>
      <c r="H30" s="46" t="str">
        <f>+C30</f>
        <v>май</v>
      </c>
      <c r="I30" s="46" t="str">
        <f>+D30</f>
        <v>III квартал</v>
      </c>
      <c r="J30" s="46" t="str">
        <f>+E30</f>
        <v>IV квартал</v>
      </c>
      <c r="K30" s="46" t="str">
        <f t="shared" ref="K30" si="5">+F30</f>
        <v>год</v>
      </c>
    </row>
    <row r="31" spans="1:11" s="7" customFormat="1" ht="18" customHeight="1">
      <c r="A31" s="6" t="s">
        <v>120</v>
      </c>
      <c r="B31" s="9">
        <v>0</v>
      </c>
      <c r="C31" s="9">
        <v>0</v>
      </c>
      <c r="D31" s="99">
        <v>0</v>
      </c>
      <c r="E31" s="99">
        <v>0</v>
      </c>
      <c r="F31" s="9">
        <f>SUM(B31:E31)</f>
        <v>0</v>
      </c>
      <c r="G31" s="9">
        <v>0</v>
      </c>
      <c r="H31" s="9">
        <v>0</v>
      </c>
      <c r="I31" s="99">
        <v>0</v>
      </c>
      <c r="J31" s="99">
        <v>0</v>
      </c>
      <c r="K31" s="9">
        <f>SUM(G31:J31)</f>
        <v>0</v>
      </c>
    </row>
    <row r="32" spans="1:11" s="7" customFormat="1" ht="18" customHeight="1">
      <c r="A32" s="6" t="s">
        <v>121</v>
      </c>
      <c r="B32" s="9">
        <v>0</v>
      </c>
      <c r="C32" s="9">
        <v>0</v>
      </c>
      <c r="D32" s="99">
        <v>0</v>
      </c>
      <c r="E32" s="99">
        <v>0</v>
      </c>
      <c r="F32" s="9">
        <f>SUM(B32:E32)</f>
        <v>0</v>
      </c>
      <c r="G32" s="9">
        <v>0</v>
      </c>
      <c r="H32" s="9">
        <v>0</v>
      </c>
      <c r="I32" s="99">
        <v>0</v>
      </c>
      <c r="J32" s="99">
        <v>0</v>
      </c>
      <c r="K32" s="9">
        <f>SUM(G32:J32)</f>
        <v>0</v>
      </c>
    </row>
    <row r="33" spans="1:11" s="7" customFormat="1" ht="18" customHeight="1">
      <c r="A33" s="6" t="s">
        <v>122</v>
      </c>
      <c r="B33" s="9">
        <v>0</v>
      </c>
      <c r="C33" s="9">
        <v>0</v>
      </c>
      <c r="D33" s="99">
        <v>0</v>
      </c>
      <c r="E33" s="99">
        <v>0</v>
      </c>
      <c r="F33" s="9">
        <f>SUM(B33:E33)</f>
        <v>0</v>
      </c>
      <c r="G33" s="9">
        <v>0</v>
      </c>
      <c r="H33" s="9">
        <v>0</v>
      </c>
      <c r="I33" s="99">
        <v>0</v>
      </c>
      <c r="J33" s="99">
        <v>0</v>
      </c>
      <c r="K33" s="9">
        <f>SUM(G33:J33)</f>
        <v>0</v>
      </c>
    </row>
    <row r="34" spans="1:11" s="7" customFormat="1" ht="18" customHeight="1">
      <c r="A34" s="46" t="s">
        <v>34</v>
      </c>
      <c r="B34" s="10">
        <f>SUM(B31:B33)</f>
        <v>0</v>
      </c>
      <c r="C34" s="10">
        <f>SUM(C31:C33)</f>
        <v>0</v>
      </c>
      <c r="D34" s="100">
        <f>SUM(D31:D33)</f>
        <v>0</v>
      </c>
      <c r="E34" s="100">
        <f>SUM(E31:E33)</f>
        <v>0</v>
      </c>
      <c r="F34" s="10">
        <f>SUM(B34:E34)</f>
        <v>0</v>
      </c>
      <c r="G34" s="10">
        <f>SUM(G31:G33)</f>
        <v>0</v>
      </c>
      <c r="H34" s="10">
        <f>SUM(H31:H33)</f>
        <v>0</v>
      </c>
      <c r="I34" s="100">
        <f>SUM(I31:I33)</f>
        <v>0</v>
      </c>
      <c r="J34" s="100">
        <f>SUM(J31:J33)</f>
        <v>0</v>
      </c>
      <c r="K34" s="10">
        <f>SUM(G34:J34)</f>
        <v>0</v>
      </c>
    </row>
    <row r="35" spans="1:11" s="7" customFormat="1" ht="15">
      <c r="A35" s="8"/>
      <c r="B35" s="8"/>
      <c r="C35" s="8"/>
      <c r="D35" s="8"/>
      <c r="E35" s="8"/>
      <c r="F35" s="8"/>
      <c r="G35" s="8"/>
      <c r="H35" s="8"/>
      <c r="I35" s="8"/>
      <c r="J35" s="8"/>
      <c r="K35" s="8"/>
    </row>
    <row r="36" spans="1:11" s="7" customFormat="1" ht="19.5" customHeight="1">
      <c r="A36" s="120" t="s">
        <v>91</v>
      </c>
      <c r="B36" s="120"/>
      <c r="C36" s="120"/>
      <c r="D36" s="120"/>
      <c r="E36" s="120"/>
      <c r="F36" s="120"/>
      <c r="G36" s="120"/>
      <c r="H36" s="120"/>
      <c r="I36" s="120"/>
      <c r="J36" s="120"/>
      <c r="K36" s="120"/>
    </row>
    <row r="37" spans="1:11" s="7" customFormat="1" ht="15">
      <c r="A37" s="113" t="s">
        <v>33</v>
      </c>
      <c r="B37" s="115" t="s">
        <v>84</v>
      </c>
      <c r="C37" s="115"/>
      <c r="D37" s="115"/>
      <c r="E37" s="115"/>
      <c r="F37" s="115"/>
      <c r="G37" s="115" t="s">
        <v>85</v>
      </c>
      <c r="H37" s="115"/>
      <c r="I37" s="115"/>
      <c r="J37" s="115"/>
      <c r="K37" s="115"/>
    </row>
    <row r="38" spans="1:11" s="7" customFormat="1" ht="15">
      <c r="A38" s="114"/>
      <c r="B38" s="46" t="str">
        <f>+B30</f>
        <v>I квартал</v>
      </c>
      <c r="C38" s="46" t="str">
        <f t="shared" ref="C38:K38" si="6">+C30</f>
        <v>май</v>
      </c>
      <c r="D38" s="46" t="str">
        <f t="shared" si="6"/>
        <v>III квартал</v>
      </c>
      <c r="E38" s="46" t="str">
        <f t="shared" si="6"/>
        <v>IV квартал</v>
      </c>
      <c r="F38" s="46" t="str">
        <f t="shared" si="6"/>
        <v>год</v>
      </c>
      <c r="G38" s="46" t="str">
        <f t="shared" si="6"/>
        <v>I квартал</v>
      </c>
      <c r="H38" s="46" t="str">
        <f t="shared" si="6"/>
        <v>май</v>
      </c>
      <c r="I38" s="46" t="str">
        <f t="shared" si="6"/>
        <v>III квартал</v>
      </c>
      <c r="J38" s="46" t="str">
        <f t="shared" si="6"/>
        <v>IV квартал</v>
      </c>
      <c r="K38" s="46" t="str">
        <f t="shared" si="6"/>
        <v>год</v>
      </c>
    </row>
    <row r="39" spans="1:11" s="7" customFormat="1" ht="18" customHeight="1">
      <c r="A39" s="6" t="s">
        <v>120</v>
      </c>
      <c r="B39" s="9">
        <v>0</v>
      </c>
      <c r="C39" s="9">
        <v>0</v>
      </c>
      <c r="D39" s="99">
        <v>0</v>
      </c>
      <c r="E39" s="99">
        <v>0</v>
      </c>
      <c r="F39" s="9">
        <f>SUM(B39:E39)</f>
        <v>0</v>
      </c>
      <c r="G39" s="9">
        <f>+G31</f>
        <v>0</v>
      </c>
      <c r="H39" s="9">
        <f t="shared" ref="H39:I39" si="7">+H31</f>
        <v>0</v>
      </c>
      <c r="I39" s="99">
        <f t="shared" si="7"/>
        <v>0</v>
      </c>
      <c r="J39" s="99">
        <v>0</v>
      </c>
      <c r="K39" s="9">
        <f>SUM(G39:J39)</f>
        <v>0</v>
      </c>
    </row>
    <row r="40" spans="1:11" s="7" customFormat="1" ht="18" customHeight="1">
      <c r="A40" s="6" t="s">
        <v>121</v>
      </c>
      <c r="B40" s="9">
        <v>0</v>
      </c>
      <c r="C40" s="9">
        <v>0</v>
      </c>
      <c r="D40" s="99">
        <v>0</v>
      </c>
      <c r="E40" s="99">
        <v>0</v>
      </c>
      <c r="F40" s="9">
        <f>SUM(B40:E40)</f>
        <v>0</v>
      </c>
      <c r="G40" s="9">
        <v>0</v>
      </c>
      <c r="H40" s="9">
        <f t="shared" ref="H40:I40" si="8">+H32</f>
        <v>0</v>
      </c>
      <c r="I40" s="99">
        <f t="shared" si="8"/>
        <v>0</v>
      </c>
      <c r="J40" s="99">
        <v>0</v>
      </c>
      <c r="K40" s="9">
        <f>SUM(G40:J40)</f>
        <v>0</v>
      </c>
    </row>
    <row r="41" spans="1:11" s="7" customFormat="1" ht="18" customHeight="1">
      <c r="A41" s="6" t="s">
        <v>122</v>
      </c>
      <c r="B41" s="9">
        <v>0</v>
      </c>
      <c r="C41" s="9">
        <v>0</v>
      </c>
      <c r="D41" s="99">
        <v>0</v>
      </c>
      <c r="E41" s="99">
        <v>0</v>
      </c>
      <c r="F41" s="9">
        <f>SUM(B41:E41)</f>
        <v>0</v>
      </c>
      <c r="G41" s="9">
        <v>0</v>
      </c>
      <c r="H41" s="9">
        <f t="shared" ref="H41:I41" si="9">+H33</f>
        <v>0</v>
      </c>
      <c r="I41" s="99">
        <f t="shared" si="9"/>
        <v>0</v>
      </c>
      <c r="J41" s="99">
        <v>0</v>
      </c>
      <c r="K41" s="9">
        <f>SUM(G41:J41)</f>
        <v>0</v>
      </c>
    </row>
    <row r="42" spans="1:11" s="7" customFormat="1" ht="18" customHeight="1">
      <c r="A42" s="46" t="s">
        <v>34</v>
      </c>
      <c r="B42" s="10">
        <f>SUM(B39:B41)</f>
        <v>0</v>
      </c>
      <c r="C42" s="10">
        <f>SUM(C39:C41)</f>
        <v>0</v>
      </c>
      <c r="D42" s="100">
        <f>SUM(D39:D41)</f>
        <v>0</v>
      </c>
      <c r="E42" s="100">
        <f>SUM(E39:E41)</f>
        <v>0</v>
      </c>
      <c r="F42" s="10">
        <f>SUM(B42:E42)</f>
        <v>0</v>
      </c>
      <c r="G42" s="10">
        <f>SUM(G39:G41)</f>
        <v>0</v>
      </c>
      <c r="H42" s="10">
        <f>SUM(H39:H41)</f>
        <v>0</v>
      </c>
      <c r="I42" s="100">
        <f>SUM(I39:I41)</f>
        <v>0</v>
      </c>
      <c r="J42" s="100">
        <f>SUM(J39:J41)</f>
        <v>0</v>
      </c>
      <c r="K42" s="10">
        <f>SUM(G42:J42)</f>
        <v>0</v>
      </c>
    </row>
  </sheetData>
  <mergeCells count="20">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25"/>
  <sheetViews>
    <sheetView showGridLines="0" view="pageBreakPreview" zoomScaleNormal="100" zoomScaleSheetLayoutView="100" workbookViewId="0">
      <selection activeCell="E14" sqref="E14"/>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6" t="s">
        <v>117</v>
      </c>
      <c r="E1" s="116"/>
    </row>
    <row r="2" spans="1:7" s="14" customFormat="1" ht="20.100000000000001" customHeight="1">
      <c r="A2" s="134" t="s">
        <v>36</v>
      </c>
      <c r="B2" s="134"/>
      <c r="C2" s="134"/>
      <c r="D2" s="134"/>
      <c r="E2" s="134"/>
      <c r="G2" s="84"/>
    </row>
    <row r="3" spans="1:7" s="14" customFormat="1" ht="20.100000000000001" customHeight="1">
      <c r="A3" s="136" t="s">
        <v>37</v>
      </c>
      <c r="B3" s="136"/>
      <c r="C3" s="95" t="str">
        <f>+'1)'!G26</f>
        <v>май</v>
      </c>
      <c r="D3" s="44" t="str">
        <f>+'1)'!H26</f>
        <v>2017 г.</v>
      </c>
      <c r="E3" s="22"/>
      <c r="F3" s="3"/>
    </row>
    <row r="4" spans="1:7" s="14" customFormat="1">
      <c r="A4" s="135" t="s">
        <v>90</v>
      </c>
      <c r="B4" s="135"/>
      <c r="C4" s="135"/>
      <c r="D4" s="135"/>
      <c r="E4" s="135"/>
      <c r="F4" s="13"/>
    </row>
    <row r="5" spans="1:7" s="14" customFormat="1">
      <c r="A5" s="21"/>
      <c r="B5" s="22"/>
      <c r="C5" s="22"/>
      <c r="D5" s="22"/>
      <c r="E5" s="22"/>
      <c r="F5" s="13"/>
    </row>
    <row r="6" spans="1:7" s="23" customFormat="1" ht="45">
      <c r="A6" s="45" t="s">
        <v>21</v>
      </c>
      <c r="B6" s="45" t="s">
        <v>22</v>
      </c>
      <c r="C6" s="45" t="s">
        <v>23</v>
      </c>
      <c r="D6" s="45" t="s">
        <v>24</v>
      </c>
      <c r="E6" s="45" t="s">
        <v>25</v>
      </c>
    </row>
    <row r="7" spans="1:7" s="13" customFormat="1" ht="15" customHeight="1">
      <c r="A7" s="24" t="s">
        <v>26</v>
      </c>
      <c r="B7" s="24"/>
      <c r="C7" s="87"/>
      <c r="D7" s="87"/>
      <c r="E7" s="24"/>
    </row>
    <row r="8" spans="1:7" s="13" customFormat="1" ht="15" customHeight="1">
      <c r="A8" s="101" t="s">
        <v>134</v>
      </c>
      <c r="B8" s="25" t="s">
        <v>131</v>
      </c>
      <c r="C8" s="26">
        <v>42856</v>
      </c>
      <c r="D8" s="26">
        <v>42856</v>
      </c>
      <c r="E8" s="92">
        <v>24.6</v>
      </c>
    </row>
    <row r="9" spans="1:7" s="13" customFormat="1" ht="15" customHeight="1">
      <c r="A9" s="101" t="s">
        <v>135</v>
      </c>
      <c r="B9" s="25" t="s">
        <v>131</v>
      </c>
      <c r="C9" s="26">
        <v>42859</v>
      </c>
      <c r="D9" s="26">
        <v>42859</v>
      </c>
      <c r="E9" s="92">
        <v>14.4</v>
      </c>
    </row>
    <row r="10" spans="1:7" s="13" customFormat="1" ht="15" customHeight="1">
      <c r="A10" s="86" t="s">
        <v>136</v>
      </c>
      <c r="B10" s="28" t="s">
        <v>131</v>
      </c>
      <c r="C10" s="87">
        <v>42864</v>
      </c>
      <c r="D10" s="87">
        <v>42864</v>
      </c>
      <c r="E10" s="98">
        <v>24.6</v>
      </c>
    </row>
    <row r="11" spans="1:7" s="13" customFormat="1" ht="15" customHeight="1">
      <c r="A11" s="86" t="s">
        <v>137</v>
      </c>
      <c r="B11" s="28" t="s">
        <v>131</v>
      </c>
      <c r="C11" s="87">
        <v>42869</v>
      </c>
      <c r="D11" s="87">
        <v>42869</v>
      </c>
      <c r="E11" s="98">
        <v>16.399999999999999</v>
      </c>
    </row>
    <row r="12" spans="1:7" s="13" customFormat="1" ht="15" customHeight="1">
      <c r="A12" s="27"/>
      <c r="B12" s="28"/>
      <c r="C12" s="28"/>
      <c r="D12" s="28"/>
      <c r="E12" s="98"/>
    </row>
    <row r="13" spans="1:7" s="13" customFormat="1" ht="15" customHeight="1">
      <c r="A13" s="29" t="s">
        <v>27</v>
      </c>
      <c r="B13" s="28"/>
      <c r="C13" s="28"/>
      <c r="D13" s="28"/>
      <c r="E13" s="98"/>
    </row>
    <row r="14" spans="1:7" s="13" customFormat="1" ht="15" customHeight="1">
      <c r="A14" s="102"/>
      <c r="B14" s="25"/>
      <c r="C14" s="26"/>
      <c r="D14" s="26"/>
      <c r="E14" s="25"/>
    </row>
    <row r="15" spans="1:7" s="13" customFormat="1" ht="15" customHeight="1">
      <c r="A15" s="29" t="s">
        <v>28</v>
      </c>
      <c r="B15" s="28"/>
      <c r="C15" s="28"/>
      <c r="D15" s="28"/>
      <c r="E15" s="98"/>
    </row>
    <row r="16" spans="1:7" s="13" customFormat="1" ht="15" customHeight="1">
      <c r="A16" s="102" t="s">
        <v>138</v>
      </c>
      <c r="B16" s="25" t="s">
        <v>131</v>
      </c>
      <c r="C16" s="26">
        <v>42858</v>
      </c>
      <c r="D16" s="26">
        <v>42858</v>
      </c>
      <c r="E16" s="25">
        <v>16.399999999999999</v>
      </c>
    </row>
    <row r="17" spans="1:6" s="13" customFormat="1" ht="15" customHeight="1">
      <c r="A17" s="103" t="s">
        <v>139</v>
      </c>
      <c r="B17" s="25" t="s">
        <v>131</v>
      </c>
      <c r="C17" s="26">
        <v>42859</v>
      </c>
      <c r="D17" s="26">
        <v>42859</v>
      </c>
      <c r="E17" s="25">
        <v>21.6</v>
      </c>
    </row>
    <row r="18" spans="1:6" s="13" customFormat="1" ht="15" customHeight="1">
      <c r="A18" s="103" t="s">
        <v>140</v>
      </c>
      <c r="B18" s="25" t="s">
        <v>131</v>
      </c>
      <c r="C18" s="26">
        <v>42869</v>
      </c>
      <c r="D18" s="26">
        <v>42869</v>
      </c>
      <c r="E18" s="25">
        <v>16.399999999999999</v>
      </c>
    </row>
    <row r="19" spans="1:6" s="13" customFormat="1" ht="15" customHeight="1">
      <c r="A19" s="91" t="s">
        <v>141</v>
      </c>
      <c r="B19" s="25" t="s">
        <v>131</v>
      </c>
      <c r="C19" s="26">
        <v>42871</v>
      </c>
      <c r="D19" s="26">
        <v>42872</v>
      </c>
      <c r="E19" s="92">
        <v>17.399999999999999</v>
      </c>
      <c r="F19" s="90"/>
    </row>
    <row r="20" spans="1:6" s="14" customFormat="1" ht="15.75" customHeight="1">
      <c r="A20" s="91"/>
      <c r="B20" s="25"/>
      <c r="C20" s="26"/>
      <c r="D20" s="26"/>
      <c r="E20" s="92"/>
    </row>
    <row r="21" spans="1:6" s="13" customFormat="1" ht="15" customHeight="1">
      <c r="A21" s="29" t="s">
        <v>29</v>
      </c>
      <c r="B21" s="28"/>
      <c r="C21" s="28"/>
      <c r="D21" s="28"/>
      <c r="E21" s="98"/>
    </row>
    <row r="22" spans="1:6" s="13" customFormat="1" ht="15" customHeight="1">
      <c r="A22" s="91" t="s">
        <v>142</v>
      </c>
      <c r="B22" s="25" t="s">
        <v>131</v>
      </c>
      <c r="C22" s="26">
        <v>42856</v>
      </c>
      <c r="D22" s="26">
        <v>42856</v>
      </c>
      <c r="E22" s="92">
        <v>16.399999999999999</v>
      </c>
      <c r="F22" s="90"/>
    </row>
    <row r="23" spans="1:6" s="13" customFormat="1" ht="15" customHeight="1">
      <c r="A23" s="91" t="s">
        <v>143</v>
      </c>
      <c r="B23" s="25" t="s">
        <v>131</v>
      </c>
      <c r="C23" s="26">
        <v>42858</v>
      </c>
      <c r="D23" s="26">
        <v>42858</v>
      </c>
      <c r="E23" s="92">
        <v>24.6</v>
      </c>
      <c r="F23" s="90"/>
    </row>
    <row r="24" spans="1:6" s="13" customFormat="1" ht="15" customHeight="1">
      <c r="A24" s="91" t="s">
        <v>144</v>
      </c>
      <c r="B24" s="25" t="s">
        <v>131</v>
      </c>
      <c r="C24" s="26">
        <v>42864</v>
      </c>
      <c r="D24" s="26">
        <v>42864</v>
      </c>
      <c r="E24" s="92">
        <v>31.4</v>
      </c>
      <c r="F24" s="90"/>
    </row>
    <row r="25" spans="1:6" s="13" customFormat="1" ht="15" customHeight="1">
      <c r="A25" s="91" t="s">
        <v>145</v>
      </c>
      <c r="B25" s="25" t="s">
        <v>131</v>
      </c>
      <c r="C25" s="26">
        <v>42870</v>
      </c>
      <c r="D25" s="26">
        <v>42871</v>
      </c>
      <c r="E25" s="92">
        <v>32.799999999999997</v>
      </c>
      <c r="F25" s="9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F25" sqref="F25"/>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6" t="s">
        <v>117</v>
      </c>
      <c r="H1" s="116"/>
    </row>
    <row r="2" spans="1:8" ht="20.100000000000001" customHeight="1">
      <c r="A2" s="137" t="s">
        <v>39</v>
      </c>
      <c r="B2" s="137"/>
      <c r="C2" s="137"/>
      <c r="D2" s="137"/>
      <c r="E2" s="137"/>
      <c r="F2" s="137"/>
      <c r="G2" s="137"/>
      <c r="H2" s="137"/>
    </row>
    <row r="3" spans="1:8" ht="20.100000000000001" customHeight="1">
      <c r="A3" s="147" t="s">
        <v>38</v>
      </c>
      <c r="B3" s="147"/>
      <c r="C3" s="147"/>
      <c r="D3" s="147"/>
      <c r="E3" s="147"/>
      <c r="F3" s="96" t="str">
        <f>+'2)'!C3</f>
        <v>май</v>
      </c>
      <c r="G3" s="51" t="str">
        <f>+'2)'!D3</f>
        <v>2017 г.</v>
      </c>
      <c r="H3" s="50"/>
    </row>
    <row r="4" spans="1:8" ht="12" customHeight="1">
      <c r="A4" s="50"/>
      <c r="B4" s="50"/>
      <c r="C4" s="50"/>
      <c r="D4" s="50"/>
      <c r="E4" s="50"/>
      <c r="F4" s="50"/>
      <c r="G4" s="50"/>
      <c r="H4" s="50"/>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52" t="s">
        <v>10</v>
      </c>
      <c r="E7" s="52" t="s">
        <v>11</v>
      </c>
      <c r="F7" s="53" t="s">
        <v>12</v>
      </c>
      <c r="G7" s="53" t="s">
        <v>13</v>
      </c>
      <c r="H7" s="146"/>
    </row>
    <row r="8" spans="1:8" ht="20.100000000000001" customHeight="1">
      <c r="A8" s="54">
        <v>1</v>
      </c>
      <c r="B8" s="54" t="s">
        <v>146</v>
      </c>
      <c r="C8" s="54" t="s">
        <v>14</v>
      </c>
      <c r="D8" s="54">
        <v>10</v>
      </c>
      <c r="E8" s="55">
        <v>10</v>
      </c>
      <c r="F8" s="56">
        <v>10.3</v>
      </c>
      <c r="G8" s="56">
        <v>10.3</v>
      </c>
      <c r="H8" s="56">
        <v>10.3</v>
      </c>
    </row>
    <row r="9" spans="1:8" ht="20.100000000000001" customHeight="1">
      <c r="A9" s="54">
        <v>2</v>
      </c>
      <c r="B9" s="54" t="s">
        <v>120</v>
      </c>
      <c r="C9" s="54" t="s">
        <v>15</v>
      </c>
      <c r="D9" s="54">
        <v>31.5</v>
      </c>
      <c r="E9" s="57">
        <v>40</v>
      </c>
      <c r="F9" s="56">
        <v>48.1</v>
      </c>
      <c r="G9" s="56">
        <v>48.1</v>
      </c>
      <c r="H9" s="56">
        <v>48.1</v>
      </c>
    </row>
    <row r="10" spans="1:8" ht="20.100000000000001" customHeight="1">
      <c r="A10" s="54">
        <v>3</v>
      </c>
      <c r="B10" s="54" t="s">
        <v>121</v>
      </c>
      <c r="C10" s="54" t="s">
        <v>16</v>
      </c>
      <c r="D10" s="54">
        <v>80</v>
      </c>
      <c r="E10" s="57">
        <v>63</v>
      </c>
      <c r="F10" s="56">
        <v>109.5</v>
      </c>
      <c r="G10" s="56">
        <v>109.5</v>
      </c>
      <c r="H10" s="56">
        <v>109.5</v>
      </c>
    </row>
    <row r="11" spans="1:8">
      <c r="A11" s="58"/>
      <c r="B11" s="58"/>
      <c r="C11" s="58"/>
      <c r="D11" s="58"/>
      <c r="E11" s="59">
        <f>SUM(D8:E10)</f>
        <v>234.5</v>
      </c>
      <c r="F11" s="60">
        <f>SUM(F8:F10)</f>
        <v>167.9</v>
      </c>
      <c r="G11" s="58"/>
      <c r="H11" s="58"/>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Normal="100" zoomScaleSheetLayoutView="100" workbookViewId="0">
      <selection activeCell="O11" sqref="O11"/>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6" t="s">
        <v>117</v>
      </c>
      <c r="L1" s="116"/>
    </row>
    <row r="2" spans="1:12" ht="19.5" customHeight="1">
      <c r="A2" s="151" t="s">
        <v>114</v>
      </c>
      <c r="B2" s="151"/>
      <c r="C2" s="151"/>
      <c r="D2" s="151"/>
      <c r="E2" s="151"/>
      <c r="F2" s="151"/>
      <c r="G2" s="151"/>
      <c r="H2" s="151"/>
      <c r="I2" s="151"/>
      <c r="J2" s="151"/>
      <c r="K2" s="151"/>
      <c r="L2" s="151"/>
    </row>
    <row r="3" spans="1:12" ht="15" customHeight="1">
      <c r="A3" s="152"/>
      <c r="B3" s="152"/>
      <c r="C3" s="152"/>
      <c r="D3" s="152"/>
      <c r="E3" s="152"/>
      <c r="F3" s="152"/>
      <c r="G3" s="152"/>
      <c r="H3" s="152"/>
      <c r="I3" s="152"/>
      <c r="J3" s="152"/>
      <c r="K3" s="152"/>
      <c r="L3" s="152"/>
    </row>
    <row r="4" spans="1:12" ht="15" customHeight="1">
      <c r="A4" s="153" t="s">
        <v>30</v>
      </c>
      <c r="B4" s="153"/>
      <c r="C4" s="153"/>
      <c r="D4" s="153"/>
      <c r="E4" s="153"/>
      <c r="F4" s="153"/>
      <c r="G4" s="153"/>
      <c r="H4" s="153"/>
      <c r="I4" s="153"/>
      <c r="J4" s="153"/>
      <c r="K4" s="153"/>
      <c r="L4" s="153"/>
    </row>
    <row r="5" spans="1:12" s="47" customFormat="1" ht="15" customHeight="1">
      <c r="A5" s="154" t="s">
        <v>58</v>
      </c>
      <c r="B5" s="154"/>
      <c r="C5" s="154"/>
      <c r="D5" s="154"/>
      <c r="E5" s="154"/>
      <c r="F5" s="154"/>
      <c r="G5" s="154"/>
      <c r="H5" s="154"/>
      <c r="I5" s="154"/>
      <c r="J5" s="154"/>
      <c r="K5" s="154"/>
      <c r="L5" s="154"/>
    </row>
    <row r="6" spans="1:12" ht="96" customHeight="1">
      <c r="A6" s="155" t="s">
        <v>59</v>
      </c>
      <c r="B6" s="155"/>
      <c r="C6" s="155"/>
      <c r="D6" s="155"/>
      <c r="E6" s="155"/>
      <c r="F6" s="155"/>
      <c r="G6" s="155"/>
      <c r="H6" s="155"/>
      <c r="I6" s="155"/>
      <c r="J6" s="155"/>
      <c r="K6" s="155"/>
      <c r="L6" s="155"/>
    </row>
    <row r="7" spans="1:12" ht="30" customHeight="1">
      <c r="A7" s="155" t="s">
        <v>60</v>
      </c>
      <c r="B7" s="155"/>
      <c r="C7" s="155"/>
      <c r="D7" s="155"/>
      <c r="E7" s="155"/>
      <c r="F7" s="155"/>
      <c r="G7" s="155"/>
      <c r="H7" s="155"/>
      <c r="I7" s="155"/>
      <c r="J7" s="155"/>
      <c r="K7" s="155"/>
      <c r="L7" s="155"/>
    </row>
    <row r="8" spans="1:12" ht="30" customHeight="1">
      <c r="A8" s="155" t="s">
        <v>67</v>
      </c>
      <c r="B8" s="155"/>
      <c r="C8" s="155"/>
      <c r="D8" s="155"/>
      <c r="E8" s="155"/>
      <c r="F8" s="155"/>
      <c r="G8" s="155"/>
      <c r="H8" s="155"/>
      <c r="I8" s="155"/>
      <c r="J8" s="155"/>
      <c r="K8" s="155"/>
      <c r="L8" s="155"/>
    </row>
    <row r="9" spans="1:12" ht="15" customHeight="1">
      <c r="A9" s="61"/>
      <c r="B9" s="62"/>
      <c r="C9" s="62"/>
      <c r="D9" s="62"/>
      <c r="E9" s="62"/>
      <c r="F9" s="62"/>
      <c r="G9" s="62"/>
      <c r="H9" s="62"/>
      <c r="I9" s="62"/>
      <c r="J9" s="62"/>
      <c r="K9" s="62"/>
      <c r="L9" s="62"/>
    </row>
    <row r="10" spans="1:12" ht="15" customHeight="1">
      <c r="A10" s="153" t="s">
        <v>31</v>
      </c>
      <c r="B10" s="153"/>
      <c r="C10" s="153"/>
      <c r="D10" s="153"/>
      <c r="E10" s="153"/>
      <c r="F10" s="153"/>
      <c r="G10" s="153"/>
      <c r="H10" s="153"/>
      <c r="I10" s="153"/>
      <c r="J10" s="153"/>
      <c r="K10" s="153"/>
      <c r="L10" s="153"/>
    </row>
    <row r="11" spans="1:12" ht="64.5" customHeight="1">
      <c r="A11" s="149" t="s">
        <v>52</v>
      </c>
      <c r="B11" s="149"/>
      <c r="C11" s="149"/>
      <c r="D11" s="149"/>
      <c r="E11" s="149"/>
      <c r="F11" s="149"/>
      <c r="G11" s="149"/>
      <c r="H11" s="149"/>
      <c r="I11" s="149"/>
      <c r="J11" s="149"/>
      <c r="K11" s="149"/>
      <c r="L11" s="149"/>
    </row>
    <row r="12" spans="1:12" ht="45.75" customHeight="1">
      <c r="A12" s="149" t="s">
        <v>32</v>
      </c>
      <c r="B12" s="149"/>
      <c r="C12" s="149"/>
      <c r="D12" s="149"/>
      <c r="E12" s="149"/>
      <c r="F12" s="149"/>
      <c r="G12" s="149"/>
      <c r="H12" s="149"/>
      <c r="I12" s="149"/>
      <c r="J12" s="149"/>
      <c r="K12" s="149"/>
      <c r="L12" s="149"/>
    </row>
    <row r="13" spans="1:12" ht="18" customHeight="1">
      <c r="A13" s="150" t="s">
        <v>53</v>
      </c>
      <c r="B13" s="150"/>
      <c r="C13" s="150"/>
      <c r="D13" s="150"/>
      <c r="E13" s="150"/>
      <c r="F13" s="150"/>
      <c r="G13" s="150"/>
      <c r="H13" s="150"/>
      <c r="I13" s="150"/>
      <c r="J13" s="150"/>
      <c r="K13" s="150"/>
      <c r="L13" s="150"/>
    </row>
    <row r="14" spans="1:12" ht="48.75" customHeight="1">
      <c r="A14" s="149" t="s">
        <v>54</v>
      </c>
      <c r="B14" s="149"/>
      <c r="C14" s="149"/>
      <c r="D14" s="149"/>
      <c r="E14" s="149"/>
      <c r="F14" s="149"/>
      <c r="G14" s="149"/>
      <c r="H14" s="149"/>
      <c r="I14" s="149"/>
      <c r="J14" s="149"/>
      <c r="K14" s="149"/>
      <c r="L14" s="149"/>
    </row>
    <row r="15" spans="1:12" ht="45" customHeight="1">
      <c r="A15" s="149" t="s">
        <v>55</v>
      </c>
      <c r="B15" s="149"/>
      <c r="C15" s="149"/>
      <c r="D15" s="149"/>
      <c r="E15" s="149"/>
      <c r="F15" s="149"/>
      <c r="G15" s="149"/>
      <c r="H15" s="149"/>
      <c r="I15" s="149"/>
      <c r="J15" s="149"/>
      <c r="K15" s="149"/>
      <c r="L15" s="149"/>
    </row>
    <row r="16" spans="1:12">
      <c r="A16" s="149" t="s">
        <v>56</v>
      </c>
      <c r="B16" s="149"/>
      <c r="C16" s="149"/>
      <c r="D16" s="149"/>
      <c r="E16" s="149"/>
      <c r="F16" s="149"/>
      <c r="G16" s="149"/>
      <c r="H16" s="149"/>
      <c r="I16" s="149"/>
      <c r="J16" s="149"/>
      <c r="K16" s="149"/>
      <c r="L16" s="149"/>
    </row>
    <row r="17" spans="1:13" ht="62.25" customHeight="1">
      <c r="A17" s="156" t="s">
        <v>68</v>
      </c>
      <c r="B17" s="149"/>
      <c r="C17" s="149"/>
      <c r="D17" s="149"/>
      <c r="E17" s="149"/>
      <c r="F17" s="149"/>
      <c r="G17" s="149"/>
      <c r="H17" s="149"/>
      <c r="I17" s="149"/>
      <c r="J17" s="149"/>
      <c r="K17" s="149"/>
      <c r="L17" s="149"/>
    </row>
    <row r="18" spans="1:13" ht="33" customHeight="1">
      <c r="A18" s="149" t="s">
        <v>57</v>
      </c>
      <c r="B18" s="149"/>
      <c r="C18" s="149"/>
      <c r="D18" s="149"/>
      <c r="E18" s="149"/>
      <c r="F18" s="149"/>
      <c r="G18" s="149"/>
      <c r="H18" s="149"/>
      <c r="I18" s="149"/>
      <c r="J18" s="149"/>
      <c r="K18" s="149"/>
      <c r="L18" s="149"/>
    </row>
    <row r="19" spans="1:13" ht="46.5" customHeight="1">
      <c r="A19" s="149" t="s">
        <v>69</v>
      </c>
      <c r="B19" s="149"/>
      <c r="C19" s="149"/>
      <c r="D19" s="149"/>
      <c r="E19" s="149"/>
      <c r="F19" s="149"/>
      <c r="G19" s="149"/>
      <c r="H19" s="149"/>
      <c r="I19" s="149"/>
      <c r="J19" s="149"/>
      <c r="K19" s="149"/>
      <c r="L19" s="149"/>
    </row>
    <row r="20" spans="1:13" ht="15" customHeight="1">
      <c r="A20" s="152"/>
      <c r="B20" s="152"/>
      <c r="C20" s="152"/>
      <c r="D20" s="152"/>
      <c r="E20" s="152"/>
      <c r="F20" s="152"/>
      <c r="G20" s="152"/>
      <c r="H20" s="152"/>
      <c r="I20" s="152"/>
      <c r="J20" s="152"/>
      <c r="K20" s="152"/>
      <c r="L20" s="152"/>
    </row>
    <row r="21" spans="1:13" ht="30" customHeight="1">
      <c r="A21" s="148" t="s">
        <v>125</v>
      </c>
      <c r="B21" s="148"/>
      <c r="C21" s="148"/>
      <c r="D21" s="148"/>
      <c r="E21" s="148"/>
      <c r="F21" s="148"/>
      <c r="G21" s="148"/>
      <c r="H21" s="148"/>
      <c r="I21" s="148"/>
      <c r="J21" s="148"/>
      <c r="K21" s="148"/>
      <c r="L21" s="89" t="s">
        <v>123</v>
      </c>
      <c r="M21" s="89"/>
    </row>
    <row r="23" spans="1:13" ht="30" customHeight="1">
      <c r="A23" s="148" t="s">
        <v>126</v>
      </c>
      <c r="B23" s="148"/>
      <c r="C23" s="148"/>
      <c r="D23" s="148"/>
      <c r="E23" s="148"/>
      <c r="F23" s="148"/>
      <c r="G23" s="148"/>
      <c r="H23" s="148"/>
      <c r="I23" s="148"/>
      <c r="J23" s="148"/>
      <c r="K23" s="148"/>
      <c r="L23" s="89" t="s">
        <v>123</v>
      </c>
      <c r="M23" s="89"/>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J9" sqref="J9"/>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6" t="s">
        <v>117</v>
      </c>
      <c r="E1" s="116"/>
    </row>
    <row r="2" spans="1:8" ht="15" customHeight="1">
      <c r="A2" s="137" t="s">
        <v>41</v>
      </c>
      <c r="B2" s="137"/>
      <c r="C2" s="137"/>
      <c r="D2" s="137"/>
      <c r="E2" s="137"/>
      <c r="F2" s="63"/>
      <c r="G2" s="63"/>
      <c r="H2" s="63"/>
    </row>
    <row r="3" spans="1:8" ht="15" customHeight="1">
      <c r="A3" s="147" t="s">
        <v>40</v>
      </c>
      <c r="B3" s="147"/>
      <c r="C3" s="147"/>
      <c r="D3" s="96" t="str">
        <f>+'3)'!F3</f>
        <v>май</v>
      </c>
      <c r="E3" s="51" t="str">
        <f>+'3)'!G3</f>
        <v>2017 г.</v>
      </c>
      <c r="F3" s="63"/>
      <c r="G3" s="63"/>
      <c r="H3" s="63"/>
    </row>
    <row r="4" spans="1:8" ht="9.75" customHeight="1">
      <c r="A4" s="49"/>
      <c r="B4" s="49"/>
      <c r="C4" s="49"/>
      <c r="D4" s="83"/>
      <c r="E4" s="51"/>
      <c r="F4" s="63"/>
      <c r="G4" s="63"/>
      <c r="H4" s="63"/>
    </row>
    <row r="5" spans="1:8" ht="16.5" customHeight="1">
      <c r="A5" s="139" t="s">
        <v>4</v>
      </c>
      <c r="B5" s="139" t="s">
        <v>5</v>
      </c>
      <c r="C5" s="139" t="s">
        <v>25</v>
      </c>
      <c r="D5" s="158" t="s">
        <v>35</v>
      </c>
      <c r="E5" s="158"/>
    </row>
    <row r="6" spans="1:8" ht="18" customHeight="1">
      <c r="A6" s="140"/>
      <c r="B6" s="140"/>
      <c r="C6" s="140"/>
      <c r="D6" s="158"/>
      <c r="E6" s="158"/>
    </row>
    <row r="7" spans="1:8">
      <c r="A7" s="64">
        <v>1</v>
      </c>
      <c r="B7" s="65" t="s">
        <v>46</v>
      </c>
      <c r="C7" s="66">
        <f>+C8+C9+C10</f>
        <v>0</v>
      </c>
      <c r="D7" s="159"/>
      <c r="E7" s="159"/>
    </row>
    <row r="8" spans="1:8">
      <c r="A8" s="67" t="s">
        <v>48</v>
      </c>
      <c r="B8" s="68" t="s">
        <v>73</v>
      </c>
      <c r="C8" s="69">
        <v>0</v>
      </c>
      <c r="D8" s="160"/>
      <c r="E8" s="160"/>
    </row>
    <row r="9" spans="1:8" ht="15" customHeight="1">
      <c r="A9" s="67" t="s">
        <v>49</v>
      </c>
      <c r="B9" s="68" t="s">
        <v>51</v>
      </c>
      <c r="C9" s="69">
        <v>0</v>
      </c>
      <c r="D9" s="160"/>
      <c r="E9" s="160"/>
    </row>
    <row r="10" spans="1:8" ht="33" customHeight="1">
      <c r="A10" s="67" t="s">
        <v>50</v>
      </c>
      <c r="B10" s="68" t="s">
        <v>47</v>
      </c>
      <c r="C10" s="69">
        <v>0</v>
      </c>
      <c r="D10" s="160"/>
      <c r="E10" s="160"/>
    </row>
    <row r="11" spans="1:8">
      <c r="A11" s="64">
        <v>2</v>
      </c>
      <c r="B11" s="65" t="s">
        <v>92</v>
      </c>
      <c r="C11" s="66">
        <f>+C12+C13+C14</f>
        <v>0</v>
      </c>
      <c r="D11" s="159"/>
      <c r="E11" s="159"/>
    </row>
    <row r="12" spans="1:8">
      <c r="A12" s="67" t="s">
        <v>70</v>
      </c>
      <c r="B12" s="68" t="s">
        <v>73</v>
      </c>
      <c r="C12" s="69">
        <v>0</v>
      </c>
      <c r="D12" s="160"/>
      <c r="E12" s="160"/>
    </row>
    <row r="13" spans="1:8" ht="15" customHeight="1">
      <c r="A13" s="67" t="s">
        <v>71</v>
      </c>
      <c r="B13" s="68" t="s">
        <v>51</v>
      </c>
      <c r="C13" s="69">
        <v>0</v>
      </c>
      <c r="D13" s="160"/>
      <c r="E13" s="160"/>
    </row>
    <row r="14" spans="1:8" ht="30" customHeight="1">
      <c r="A14" s="67" t="s">
        <v>72</v>
      </c>
      <c r="B14" s="68" t="s">
        <v>47</v>
      </c>
      <c r="C14" s="69">
        <v>0</v>
      </c>
      <c r="D14" s="160"/>
      <c r="E14" s="160"/>
    </row>
    <row r="15" spans="1:8">
      <c r="A15" s="64">
        <v>3</v>
      </c>
      <c r="B15" s="65" t="s">
        <v>87</v>
      </c>
      <c r="C15" s="66">
        <f>+C16+C17+C18</f>
        <v>0</v>
      </c>
      <c r="D15" s="159"/>
      <c r="E15" s="159"/>
    </row>
    <row r="16" spans="1:8">
      <c r="A16" s="67" t="s">
        <v>74</v>
      </c>
      <c r="B16" s="68" t="s">
        <v>73</v>
      </c>
      <c r="C16" s="69">
        <v>0</v>
      </c>
      <c r="D16" s="160"/>
      <c r="E16" s="160"/>
    </row>
    <row r="17" spans="1:5" ht="30">
      <c r="A17" s="67" t="s">
        <v>75</v>
      </c>
      <c r="B17" s="68" t="s">
        <v>51</v>
      </c>
      <c r="C17" s="69">
        <v>0</v>
      </c>
      <c r="D17" s="160"/>
      <c r="E17" s="160"/>
    </row>
    <row r="18" spans="1:5" ht="32.25" customHeight="1">
      <c r="A18" s="67" t="s">
        <v>76</v>
      </c>
      <c r="B18" s="68" t="s">
        <v>47</v>
      </c>
      <c r="C18" s="69">
        <v>0</v>
      </c>
      <c r="D18" s="160"/>
      <c r="E18" s="160"/>
    </row>
    <row r="19" spans="1:5" s="47" customFormat="1">
      <c r="A19" s="64">
        <v>4</v>
      </c>
      <c r="B19" s="65" t="s">
        <v>78</v>
      </c>
      <c r="C19" s="66">
        <f>+C20+C21+C22</f>
        <v>0</v>
      </c>
      <c r="D19" s="159"/>
      <c r="E19" s="159"/>
    </row>
    <row r="20" spans="1:5" ht="15" customHeight="1">
      <c r="A20" s="67" t="s">
        <v>93</v>
      </c>
      <c r="B20" s="68" t="s">
        <v>73</v>
      </c>
      <c r="C20" s="69">
        <v>0</v>
      </c>
      <c r="D20" s="160"/>
      <c r="E20" s="160"/>
    </row>
    <row r="21" spans="1:5" ht="15" customHeight="1">
      <c r="A21" s="67" t="s">
        <v>94</v>
      </c>
      <c r="B21" s="68" t="s">
        <v>51</v>
      </c>
      <c r="C21" s="69">
        <v>0</v>
      </c>
      <c r="D21" s="160"/>
      <c r="E21" s="160"/>
    </row>
    <row r="22" spans="1:5" ht="31.5" customHeight="1">
      <c r="A22" s="67" t="s">
        <v>95</v>
      </c>
      <c r="B22" s="68" t="s">
        <v>47</v>
      </c>
      <c r="C22" s="69">
        <v>0</v>
      </c>
      <c r="D22" s="160"/>
      <c r="E22" s="160"/>
    </row>
    <row r="23" spans="1:5" s="47" customFormat="1">
      <c r="A23" s="64">
        <v>5</v>
      </c>
      <c r="B23" s="65" t="s">
        <v>77</v>
      </c>
      <c r="C23" s="66">
        <f>+C24+C25+C26</f>
        <v>0</v>
      </c>
      <c r="D23" s="159"/>
      <c r="E23" s="159"/>
    </row>
    <row r="24" spans="1:5" ht="15" customHeight="1">
      <c r="A24" s="67" t="s">
        <v>96</v>
      </c>
      <c r="B24" s="68" t="s">
        <v>73</v>
      </c>
      <c r="C24" s="69">
        <v>0</v>
      </c>
      <c r="D24" s="160"/>
      <c r="E24" s="160"/>
    </row>
    <row r="25" spans="1:5" ht="15" customHeight="1">
      <c r="A25" s="67" t="s">
        <v>97</v>
      </c>
      <c r="B25" s="68" t="s">
        <v>51</v>
      </c>
      <c r="C25" s="69">
        <v>0</v>
      </c>
      <c r="D25" s="160"/>
      <c r="E25" s="160"/>
    </row>
    <row r="26" spans="1:5" ht="32.25" customHeight="1">
      <c r="A26" s="67" t="s">
        <v>98</v>
      </c>
      <c r="B26" s="68" t="s">
        <v>47</v>
      </c>
      <c r="C26" s="69">
        <v>0</v>
      </c>
      <c r="D26" s="161"/>
      <c r="E26" s="162"/>
    </row>
    <row r="27" spans="1:5" s="70" customFormat="1">
      <c r="A27" s="157" t="s">
        <v>118</v>
      </c>
      <c r="B27" s="157"/>
      <c r="C27" s="157"/>
      <c r="D27" s="157"/>
      <c r="E27" s="15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L29" sqref="L29"/>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6" t="s">
        <v>117</v>
      </c>
      <c r="F1" s="116"/>
    </row>
    <row r="2" spans="1:10" s="16" customFormat="1" ht="20.100000000000001" customHeight="1">
      <c r="A2" s="165" t="s">
        <v>44</v>
      </c>
      <c r="B2" s="165"/>
      <c r="C2" s="165"/>
      <c r="D2" s="165"/>
      <c r="E2" s="165"/>
      <c r="F2" s="165"/>
    </row>
    <row r="3" spans="1:10" s="16" customFormat="1" ht="20.100000000000001" customHeight="1">
      <c r="A3" s="77" t="s">
        <v>45</v>
      </c>
      <c r="B3" s="97" t="str">
        <f>+'5)'!D3</f>
        <v>май</v>
      </c>
      <c r="C3" s="78" t="str">
        <f>+'5)'!$E$3</f>
        <v>2017 г.</v>
      </c>
      <c r="D3" s="79" t="s">
        <v>62</v>
      </c>
      <c r="E3" s="81"/>
      <c r="J3" s="81" t="s">
        <v>62</v>
      </c>
    </row>
    <row r="4" spans="1:10" ht="18" customHeight="1"/>
    <row r="5" spans="1:10" ht="20.100000000000001" customHeight="1">
      <c r="A5" s="71" t="s">
        <v>103</v>
      </c>
      <c r="B5" s="164" t="s">
        <v>65</v>
      </c>
      <c r="C5" s="164" t="s">
        <v>88</v>
      </c>
      <c r="D5" s="164" t="s">
        <v>61</v>
      </c>
      <c r="E5" s="163" t="s">
        <v>128</v>
      </c>
      <c r="F5" s="163" t="s">
        <v>129</v>
      </c>
    </row>
    <row r="6" spans="1:10" ht="20.100000000000001" customHeight="1">
      <c r="A6" s="71" t="s">
        <v>42</v>
      </c>
      <c r="B6" s="164"/>
      <c r="C6" s="164"/>
      <c r="D6" s="164"/>
      <c r="E6" s="164"/>
      <c r="F6" s="164"/>
    </row>
    <row r="7" spans="1:10" ht="20.100000000000001" customHeight="1">
      <c r="A7" s="71" t="s">
        <v>101</v>
      </c>
      <c r="B7" s="164"/>
      <c r="C7" s="164"/>
      <c r="D7" s="164"/>
      <c r="E7" s="164"/>
      <c r="F7" s="164"/>
    </row>
    <row r="8" spans="1:10" ht="20.100000000000001" customHeight="1">
      <c r="A8" s="85" t="s">
        <v>104</v>
      </c>
      <c r="B8" s="72"/>
      <c r="C8" s="73"/>
      <c r="D8" s="74"/>
      <c r="E8" s="74"/>
      <c r="F8" s="74"/>
    </row>
    <row r="9" spans="1:10" ht="20.100000000000001" customHeight="1">
      <c r="A9" s="80" t="s">
        <v>43</v>
      </c>
      <c r="B9" s="72"/>
      <c r="C9" s="73"/>
      <c r="D9" s="74"/>
      <c r="E9" s="74"/>
      <c r="F9" s="74"/>
    </row>
    <row r="10" spans="1:10" ht="20.100000000000001" customHeight="1">
      <c r="A10" s="75" t="str">
        <f>CONCATENATE(B3,D3,C3)</f>
        <v>май_2017 г.</v>
      </c>
      <c r="B10" s="88">
        <v>144948</v>
      </c>
      <c r="C10" s="76">
        <f>+D10/B10</f>
        <v>1.693609984270221</v>
      </c>
      <c r="D10" s="73">
        <v>245485.38</v>
      </c>
      <c r="E10" s="73">
        <v>44187.37</v>
      </c>
      <c r="F10" s="73">
        <f>+E10+D10</f>
        <v>289672.75</v>
      </c>
    </row>
    <row r="12" spans="1:10" ht="17.25" customHeight="1">
      <c r="A12" s="166" t="s">
        <v>100</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FF+83wFq0+rYi1aFAM02dZHcSTjF7mu1igEKleAvwkE=</DigestValue>
    </Reference>
    <Reference URI="#idOfficeObject" Type="http://www.w3.org/2000/09/xmldsig#Object">
      <DigestMethod Algorithm="urn:ietf:params:xml:ns:cpxmlsec:algorithms:gostr3411"/>
      <DigestValue>6MQIVkTgf2lYzSxcAUa2IKDJwf4kiymCa+yzELfZhlE=</DigestValue>
    </Reference>
    <Reference URI="#idValidSigLnImg" Type="http://www.w3.org/2000/09/xmldsig#Object">
      <DigestMethod Algorithm="urn:ietf:params:xml:ns:cpxmlsec:algorithms:gostr3411"/>
      <DigestValue>sTOYpr2xlL5LiSyCb0ui0wbqGNxuWcf3Iw6IN71//AU=</DigestValue>
    </Reference>
    <Reference URI="#idInvalidSigLnImg" Type="http://www.w3.org/2000/09/xmldsig#Object">
      <DigestMethod Algorithm="urn:ietf:params:xml:ns:cpxmlsec:algorithms:gostr3411"/>
      <DigestValue>oG6qa4Z5L7yKnazM3Vv+vwbT7lLTv/Klx5YSz7DVDsI=</DigestValue>
    </Reference>
  </SignedInfo>
  <SignatureValue>rzYtwwkBLdcZiPAzaFmSOCIj0Y+6s8Uf+B0eHI3gaSPiDF2TDP0I2ASU5B4zDnWf
K0ldxl1CzqrxIZ4+PWN9ag==</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19oESaK+yhi3JC1rJl8uNYompEc=</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TIr+ahTkRyK/Z5t1wwB2+cLCL9k=</DigestValue>
      </Reference>
      <Reference URI="/xl/media/image1.emf?ContentType=image/x-emf">
        <DigestMethod Algorithm="http://www.w3.org/2000/09/xmldsig#sha1"/>
        <DigestValue>qJU9iO/D5bWXwiJaasMJtrX5nT0=</DigestValue>
      </Reference>
      <Reference URI="/xl/printerSettings/printerSettings1.bin?ContentType=application/vnd.openxmlformats-officedocument.spreadsheetml.printerSettings">
        <DigestMethod Algorithm="http://www.w3.org/2000/09/xmldsig#sha1"/>
        <DigestValue>PY7JXq0Csw8bo8cZRiz5ZIXct+I=</DigestValue>
      </Reference>
      <Reference URI="/xl/printerSettings/printerSettings2.bin?ContentType=application/vnd.openxmlformats-officedocument.spreadsheetml.printerSettings">
        <DigestMethod Algorithm="http://www.w3.org/2000/09/xmldsig#sha1"/>
        <DigestValue>HHqClR4g8aEWMFVVil+d1bAZJpU=</DigestValue>
      </Reference>
      <Reference URI="/xl/printerSettings/printerSettings3.bin?ContentType=application/vnd.openxmlformats-officedocument.spreadsheetml.printerSettings">
        <DigestMethod Algorithm="http://www.w3.org/2000/09/xmldsig#sha1"/>
        <DigestValue>PY7JXq0Csw8bo8cZRiz5ZIXct+I=</DigestValue>
      </Reference>
      <Reference URI="/xl/printerSettings/printerSettings4.bin?ContentType=application/vnd.openxmlformats-officedocument.spreadsheetml.printerSettings">
        <DigestMethod Algorithm="http://www.w3.org/2000/09/xmldsig#sha1"/>
        <DigestValue>PY7JXq0Csw8bo8cZRiz5ZIXct+I=</DigestValue>
      </Reference>
      <Reference URI="/xl/printerSettings/printerSettings5.bin?ContentType=application/vnd.openxmlformats-officedocument.spreadsheetml.printerSettings">
        <DigestMethod Algorithm="http://www.w3.org/2000/09/xmldsig#sha1"/>
        <DigestValue>HHqClR4g8aEWMFVVil+d1bAZJpU=</DigestValue>
      </Reference>
      <Reference URI="/xl/printerSettings/printerSettings6.bin?ContentType=application/vnd.openxmlformats-officedocument.spreadsheetml.printerSettings">
        <DigestMethod Algorithm="http://www.w3.org/2000/09/xmldsig#sha1"/>
        <DigestValue>HHqClR4g8aEWMFVVil+d1bAZJpU=</DigestValue>
      </Reference>
      <Reference URI="/xl/printerSettings/printerSettings7.bin?ContentType=application/vnd.openxmlformats-officedocument.spreadsheetml.printerSettings">
        <DigestMethod Algorithm="http://www.w3.org/2000/09/xmldsig#sha1"/>
        <DigestValue>HHqClR4g8aEWMFVVil+d1bAZJpU=</DigestValue>
      </Reference>
      <Reference URI="/xl/sharedStrings.xml?ContentType=application/vnd.openxmlformats-officedocument.spreadsheetml.sharedStrings+xml">
        <DigestMethod Algorithm="http://www.w3.org/2000/09/xmldsig#sha1"/>
        <DigestValue>+Rw9lFIqHYiCsrJq1R5X9bHX85E=</DigestValue>
      </Reference>
      <Reference URI="/xl/styles.xml?ContentType=application/vnd.openxmlformats-officedocument.spreadsheetml.styles+xml">
        <DigestMethod Algorithm="http://www.w3.org/2000/09/xmldsig#sha1"/>
        <DigestValue>gHi8qy3bpoGFM7t7c9tzClV0Hks=</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/URwZ6ABKPAsCPaXZFDwNZWyYgI=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sMAIj3Z/C4x8fN3YW7+AnI716Jg=</DigestValue>
      </Reference>
      <Reference URI="/xl/worksheets/sheet2.xml?ContentType=application/vnd.openxmlformats-officedocument.spreadsheetml.worksheet+xml">
        <DigestMethod Algorithm="http://www.w3.org/2000/09/xmldsig#sha1"/>
        <DigestValue>L+dnE5G36HSrtUXbjwtM2aOh2Gk=</DigestValue>
      </Reference>
      <Reference URI="/xl/worksheets/sheet3.xml?ContentType=application/vnd.openxmlformats-officedocument.spreadsheetml.worksheet+xml">
        <DigestMethod Algorithm="http://www.w3.org/2000/09/xmldsig#sha1"/>
        <DigestValue>RaewmtAUuuRTXIndZLCsrqcrJa4=</DigestValue>
      </Reference>
      <Reference URI="/xl/worksheets/sheet4.xml?ContentType=application/vnd.openxmlformats-officedocument.spreadsheetml.worksheet+xml">
        <DigestMethod Algorithm="http://www.w3.org/2000/09/xmldsig#sha1"/>
        <DigestValue>1YNdQ/JTtMf9UeKHMhigJXwKYcQ=</DigestValue>
      </Reference>
      <Reference URI="/xl/worksheets/sheet5.xml?ContentType=application/vnd.openxmlformats-officedocument.spreadsheetml.worksheet+xml">
        <DigestMethod Algorithm="http://www.w3.org/2000/09/xmldsig#sha1"/>
        <DigestValue>lh8xt0tYlLI0MGjrIvXiMnzSPw8=</DigestValue>
      </Reference>
      <Reference URI="/xl/worksheets/sheet6.xml?ContentType=application/vnd.openxmlformats-officedocument.spreadsheetml.worksheet+xml">
        <DigestMethod Algorithm="http://www.w3.org/2000/09/xmldsig#sha1"/>
        <DigestValue>qQw3i1VRtreZVMvKyC0z5syrSsg=</DigestValue>
      </Reference>
      <Reference URI="/xl/worksheets/sheet7.xml?ContentType=application/vnd.openxmlformats-officedocument.spreadsheetml.worksheet+xml">
        <DigestMethod Algorithm="http://www.w3.org/2000/09/xmldsig#sha1"/>
        <DigestValue>c5eRUswF542JSkqVttySTRY1K1E=</DigestValue>
      </Reference>
    </Manifest>
    <SignatureProperties>
      <SignatureProperty Id="idSignatureTime" Target="#idPackageSignature">
        <mdssi:SignatureTime>
          <mdssi:Format>YYYY-MM-DDThh:mm:ssTZD</mdssi:Format>
          <mdssi:Value>2017-06-14T02:41:39Z</mdssi:Value>
        </mdssi:SignatureTime>
      </SignatureProperty>
    </SignatureProperties>
  </Object>
  <Object Id="idOfficeObject">
    <SignatureProperties>
      <SignatureProperty Id="idOfficeV1Details" Target="#idPackageSignature">
        <SignatureInfoV1 xmlns="http://schemas.microsoft.com/office/2006/digsig">
          <SetupID>{20751AE2-7476-4E86-82F5-A8DF2CC84D0E}</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AgMAAAAAAQAAAHhlqQIMEKoCAAAAAAAAAAD+sQAA/v8AAKoPAAB41C0A61UldWMPAeiAgQIDAAAAAOJgx3ZodMd2Yw8B6DsAAAAU1S0A9tflbQAAAABjDwHozAAAAICBAgMG2OVt/yIA4X/kAMApAAAAAAAAAN8BACAAAAAgAACKAdDULQD01C0AYw8B6FNlZ2/MAAAAAQAAAAAAAAD01C0AXtTlbWjVLQDMAAAAAQAAAAAAAAAM1S0AXtTlbQAALQDMAAAA5NYtAAEAAAAAAAAAyNUtAF7S5W2A1S0AYw8B6AEAAAAAAAAAAgAAANjaagAAAAAAAQAACGMPAehkdgAIAAAAACUAAAAMAAAAAwAAABgAAAAMAAAAAAAAAhIAAAAMAAAAAQAAAB4AAAAYAAAAvQAAAAQAAAD3AAAAEQAAAFQAAACIAAAAvgAAAAQAAAD1AAAAEAAAAAEAAACrCg1CchwNQr4AAAAEAAAACgAAAEwAAAAAAAAAAAAAAAAAAAD//////////2AAAAAxADQALgAwADY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HsFAOi8BQAABAAAAAQAAAAAAAAAAABTAGkAZwBuAGEAdAB1AHIAZQBMAGkAbgBlAAAAkqXlbZCk5W0w6nUDBPMbbiBR1G4AUJMDAAAEANzeLQAFMuxtAC8EA+Aw5W0iMuxtYRiw5HDfLQABAAQAAAAEAABpQwBwBAAAAAAEAAAALQBbOu5tAFGTAwBQkwNw3y0AcN8tAAEABAAAAAQAQN8tAAAAAAD/////BN8tAEDfLQDgMOVtgzvubf0ZsOQAAC0AAC8EAyBIkwMAAAAAMAAAAFTfLQAAAAAA8lnkbQAAAACABDEAAAAAAIDqdQM43y0AdljkbdRIkwPz3y0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2Aig+P//8gEAAAAAAAD86+cDgPj//wgAWH779v//AAAAAAAAAADg6+cDgPj/////AAAAAAAAAAAA/wAAAAAAAAAAAQAAAAAAAAAIC/UHAAAAAEkVIQIiAIoBpAEAAOw+1gUAAAAAAAAAAAAAAAD2XyV11V8ldTwBAACgxs8FAAC0BJgP0AVAzdMF6AYCAKS5LQCMasd2QE/ZAAAAAACCAgAAAgAAAAAAAACwuS0AEGLHdgAAznZwCo4A7LktADRrx3YAa8d26re45OgGAgBMui0AAQAAAAEAAAAAAAAAvLktAEy6LQB0wC0AHqbNdg5lUpIAAP//AGvHdowWWXLoBgIAggIAAAIAAAAAAAAA6AYCAIICAABA9bYEMLotAOXb5W1oIG0A6AYCAES6LQAvMCZ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AIDAAAAAAEAAAB4ZakCDBCqAgAAAAAAAAAA/rEAAP7/AACqDwAAeNQtAOtVJXVjDwHogIECAwAAAADiYMd2aHTHdmMPAeg7AAAAFNUtAPbX5W0AAAAAYw8B6MwAAACAgQIDBtjlbf8iAOF/5ADAKQAAAAAAAADfAQAgAAAAIAAAigHQ1C0A9NQtAGMPAehTZWdvzAAAAAEAAAAAAAAA9NQtAF7U5W1o1S0AzAAAAAEAAAAAAAAADNUtAF7U5W0AAC0AzAAAAOTWLQABAAAAAAAAAMjVLQBe0uVtgNUtAGMPAegBAAAAAAAAAAIAAADY2moAAAAAAAEAAAhjDwHo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7BQDovAUAAAQAAAAEAAAAAAAAAAAAUwBpAGcAbgBhAHQAdQByAGUATABpAG4AZQAAAJKl5W2QpOVtMOp1AwTzG24gUdRuAFCTAwAABADc3i0ABTLsbQAvBAPgMOVtIjLsbWEYsORw3y0AAQAEAAAABAAAaUMAcAQAAAAABAAAAC0AWzrubQBRkwMAUJMDcN8tAHDfLQABAAQAAAAEAEDfLQAAAAAA/////wTfLQBA3y0A4DDlbYM77m39GbDkAAAtAAAvBAMgSJMDAAAAADAAAABU3y0AAAAAAPJZ5G0AAAAAgAQxAAAAAACA6nUDON8tAHZY5G3USJMD898tAGR2AAgAAAAAJQAAAAwAAAAEAAAAGAAAAAwAAAAAAAACEgAAAAwAAAABAAAAFgAAAAwAAAAIAAAAVAAAAFQAAAAKAAAANwAAAB4AAABaAAAAAQAAAKsKDUJyHA1CCgAAAFsAAAABAAAATAAAAAQAAAAJAAAANwAAACAAAABbAAAAUAAAAFgA1g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NgIoPj///IBAAAAAAAA/OvnA4D4//8IAFh++/b//wAAAAAAAAAA4OvnA4D4/////wAAAAAAAAAAAAAAAAAAAAAAAAAAAAAAAAAACAv1BwAAAAAhEiHAIgCKAQAAAAAAAAAAAAAAAAAAAAAAAAAAAAAAAAAAAAAAAAAAAAAAAAAAAAAAAAAAAAAAAAAAAAAAAAAAAAAAAAAAAAAAAAAAAAAAAAAAAAAAAAAAAAAAAAAAAAAAAAAAAAAAAAAAAAAAAAAAAAAAAAAAAAAAAAAAAAAAAAAAAAAAAAAAAAAAAAAAAAAAAAAAAAAAAAAAAAAAAAAAAAAAAAAAAAAAAAAAAAAAAAAAAAAAAAAAAAAAAAAAAAAAAAAAXvWAdwAAAABMIYJ3SrotAAAAAABEui0ALzAm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2017-06-14T02:41:39Z</dcterms:modified>
</cp:coreProperties>
</file>